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SWAP\Contabilidad\"/>
    </mc:Choice>
  </mc:AlternateContent>
  <bookViews>
    <workbookView xWindow="0" yWindow="0" windowWidth="20325" windowHeight="9630" activeTab="4"/>
  </bookViews>
  <sheets>
    <sheet name="Presupuesto" sheetId="1" r:id="rId1"/>
    <sheet name="Ingresos " sheetId="2" r:id="rId2"/>
    <sheet name="Gastos Operativos " sheetId="3" r:id="rId3"/>
    <sheet name="Gastos Administrativos " sheetId="4" r:id="rId4"/>
    <sheet name="Gastos Venta" sheetId="5" r:id="rId5"/>
    <sheet name="Costo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19" i="1"/>
  <c r="Q18" i="1"/>
  <c r="Q17" i="1"/>
  <c r="Q16" i="1"/>
  <c r="Q15" i="1"/>
  <c r="Q14" i="1"/>
  <c r="Q13" i="1"/>
  <c r="O28" i="1"/>
  <c r="P19" i="1"/>
  <c r="N23" i="1"/>
  <c r="B10" i="6" l="1"/>
  <c r="B9" i="6"/>
  <c r="B8" i="6"/>
  <c r="B7" i="6"/>
  <c r="E6" i="1"/>
  <c r="E5" i="1"/>
  <c r="E13" i="1"/>
  <c r="G11" i="1"/>
  <c r="G10" i="1"/>
  <c r="G9" i="1"/>
  <c r="H9" i="1" s="1"/>
  <c r="G8" i="1"/>
  <c r="H8" i="1" s="1"/>
  <c r="H10" i="1"/>
  <c r="H6" i="1"/>
  <c r="H7" i="1"/>
  <c r="H11" i="1"/>
  <c r="H5" i="1"/>
  <c r="L7" i="1"/>
  <c r="E14" i="1"/>
  <c r="E12" i="1"/>
  <c r="L23" i="1"/>
  <c r="L26" i="1"/>
  <c r="L9" i="1"/>
  <c r="L8" i="1"/>
  <c r="B44" i="1"/>
  <c r="H44" i="1" l="1"/>
  <c r="E44" i="1"/>
</calcChain>
</file>

<file path=xl/sharedStrings.xml><?xml version="1.0" encoding="utf-8"?>
<sst xmlns="http://schemas.openxmlformats.org/spreadsheetml/2006/main" count="108" uniqueCount="57">
  <si>
    <t xml:space="preserve">Ingresos </t>
  </si>
  <si>
    <t xml:space="preserve">Gastos </t>
  </si>
  <si>
    <t xml:space="preserve">KIA </t>
  </si>
  <si>
    <t>Alquiler</t>
  </si>
  <si>
    <t xml:space="preserve">Internet </t>
  </si>
  <si>
    <t xml:space="preserve">Gasolina </t>
  </si>
  <si>
    <t>Canva</t>
  </si>
  <si>
    <t>TOTAL</t>
  </si>
  <si>
    <t xml:space="preserve">Lectura </t>
  </si>
  <si>
    <t xml:space="preserve">TOTAL </t>
  </si>
  <si>
    <t>%</t>
  </si>
  <si>
    <t xml:space="preserve">Gastos grandes </t>
  </si>
  <si>
    <t xml:space="preserve">Monto </t>
  </si>
  <si>
    <t>L200</t>
  </si>
  <si>
    <t>Elantra</t>
  </si>
  <si>
    <t xml:space="preserve">Patriot </t>
  </si>
  <si>
    <t>Línea celular</t>
  </si>
  <si>
    <t xml:space="preserve">Papelería </t>
  </si>
  <si>
    <t xml:space="preserve">Inscripción </t>
  </si>
  <si>
    <t xml:space="preserve">Escritorio </t>
  </si>
  <si>
    <t xml:space="preserve">Impresor </t>
  </si>
  <si>
    <t xml:space="preserve">Tintas </t>
  </si>
  <si>
    <t xml:space="preserve">Hacienda </t>
  </si>
  <si>
    <t xml:space="preserve">Camisas </t>
  </si>
  <si>
    <t xml:space="preserve">Programador </t>
  </si>
  <si>
    <t>Libros contables</t>
  </si>
  <si>
    <t xml:space="preserve">Capital por pagar </t>
  </si>
  <si>
    <t xml:space="preserve">Reserva Legal </t>
  </si>
  <si>
    <t xml:space="preserve">Gastos Operativos </t>
  </si>
  <si>
    <t xml:space="preserve">Gastos Administrativos </t>
  </si>
  <si>
    <t xml:space="preserve">Gastos Financieros </t>
  </si>
  <si>
    <t xml:space="preserve">Gastos de Venta </t>
  </si>
  <si>
    <t xml:space="preserve">Costo de venta </t>
  </si>
  <si>
    <t xml:space="preserve">Costos </t>
  </si>
  <si>
    <t>KIA</t>
  </si>
  <si>
    <t xml:space="preserve">Contratos </t>
  </si>
  <si>
    <t xml:space="preserve">Doc Fiscal </t>
  </si>
  <si>
    <t xml:space="preserve">Balance inicial </t>
  </si>
  <si>
    <t>Camisas</t>
  </si>
  <si>
    <t xml:space="preserve">Outlander </t>
  </si>
  <si>
    <t xml:space="preserve">Sentra </t>
  </si>
  <si>
    <t>Outlander</t>
  </si>
  <si>
    <t>Sentra</t>
  </si>
  <si>
    <t xml:space="preserve">KIA Ortiz </t>
  </si>
  <si>
    <t>KIA Ortiz</t>
  </si>
  <si>
    <t xml:space="preserve">Vehículo </t>
  </si>
  <si>
    <t xml:space="preserve">Precio venta </t>
  </si>
  <si>
    <t xml:space="preserve">Concepto </t>
  </si>
  <si>
    <t xml:space="preserve">Tipo </t>
  </si>
  <si>
    <t xml:space="preserve">Costo </t>
  </si>
  <si>
    <t>Utilidad</t>
  </si>
  <si>
    <t>Honorarios Admon</t>
  </si>
  <si>
    <t>Honorarios Oper</t>
  </si>
  <si>
    <t>Impresor</t>
  </si>
  <si>
    <t xml:space="preserve">Donald me debe </t>
  </si>
  <si>
    <t xml:space="preserve">Saldo a mi favor </t>
  </si>
  <si>
    <t xml:space="preserve">Saldo a favor de Donald p SWAP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</si>
</sst>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9" fontId="0" fillId="0" borderId="4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44" fontId="0" fillId="0" borderId="0" xfId="0" applyNumberFormat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opLeftCell="C1" workbookViewId="0">
      <selection activeCell="Q9" sqref="Q9"/>
    </sheetView>
  </sheetViews>
  <sheetFormatPr baseColWidth="10" defaultRowHeight="15" x14ac:dyDescent="0.25"/>
  <cols>
    <col min="1" max="1" width="11.42578125" style="10"/>
    <col min="2" max="2" width="15.42578125" style="10" customWidth="1"/>
    <col min="3" max="3" width="17.7109375" style="10" customWidth="1"/>
    <col min="4" max="5" width="11.42578125" style="10"/>
    <col min="6" max="6" width="14" style="10" customWidth="1"/>
    <col min="7" max="10" width="11.42578125" style="10"/>
    <col min="11" max="11" width="25.5703125" style="10" customWidth="1"/>
    <col min="12" max="13" width="11.42578125" style="10"/>
    <col min="14" max="14" width="17.85546875" style="10" customWidth="1"/>
    <col min="15" max="15" width="13.7109375" style="10" customWidth="1"/>
    <col min="16" max="16384" width="11.42578125" style="10"/>
  </cols>
  <sheetData>
    <row r="2" spans="1:17" ht="18.75" x14ac:dyDescent="0.25">
      <c r="A2" s="1" t="s">
        <v>0</v>
      </c>
      <c r="B2" s="2"/>
      <c r="C2" s="1" t="s">
        <v>1</v>
      </c>
      <c r="D2" s="3"/>
      <c r="E2" s="2"/>
      <c r="F2" s="20" t="s">
        <v>33</v>
      </c>
      <c r="G2" s="20"/>
      <c r="H2" s="20"/>
    </row>
    <row r="3" spans="1:17" ht="18.75" x14ac:dyDescent="0.25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12</v>
      </c>
      <c r="F3" s="11" t="s">
        <v>45</v>
      </c>
      <c r="G3" s="11" t="s">
        <v>49</v>
      </c>
      <c r="H3" s="11" t="s">
        <v>50</v>
      </c>
    </row>
    <row r="4" spans="1:17" ht="18.75" x14ac:dyDescent="0.25">
      <c r="A4" s="11"/>
      <c r="B4" s="11"/>
      <c r="C4" s="6" t="s">
        <v>35</v>
      </c>
      <c r="D4" s="6">
        <v>1</v>
      </c>
      <c r="E4" s="5">
        <v>67.8</v>
      </c>
      <c r="F4" s="11"/>
      <c r="G4" s="11"/>
      <c r="H4" s="11"/>
    </row>
    <row r="5" spans="1:17" x14ac:dyDescent="0.25">
      <c r="A5" s="4" t="s">
        <v>2</v>
      </c>
      <c r="B5" s="5">
        <v>30</v>
      </c>
      <c r="C5" s="6" t="s">
        <v>23</v>
      </c>
      <c r="D5" s="6">
        <v>1</v>
      </c>
      <c r="E5" s="5">
        <f>L20/3</f>
        <v>13.333333333333334</v>
      </c>
      <c r="F5" s="4" t="s">
        <v>34</v>
      </c>
      <c r="G5" s="19">
        <v>25</v>
      </c>
      <c r="H5" s="19">
        <f>B5-G5</f>
        <v>5</v>
      </c>
    </row>
    <row r="6" spans="1:17" ht="15" customHeight="1" x14ac:dyDescent="0.25">
      <c r="A6" s="4" t="s">
        <v>13</v>
      </c>
      <c r="B6" s="5">
        <v>60</v>
      </c>
      <c r="C6" s="6" t="s">
        <v>24</v>
      </c>
      <c r="D6" s="6">
        <v>1</v>
      </c>
      <c r="E6" s="5">
        <f>L22/3</f>
        <v>22.333333333333332</v>
      </c>
      <c r="F6" s="4" t="s">
        <v>13</v>
      </c>
      <c r="G6" s="19">
        <v>45</v>
      </c>
      <c r="H6" s="19">
        <f t="shared" ref="H6:H11" si="0">B6-G6</f>
        <v>15</v>
      </c>
      <c r="K6" s="11" t="s">
        <v>8</v>
      </c>
      <c r="L6" s="11" t="s">
        <v>9</v>
      </c>
      <c r="M6" s="11" t="s">
        <v>10</v>
      </c>
    </row>
    <row r="7" spans="1:17" x14ac:dyDescent="0.25">
      <c r="A7" s="4" t="s">
        <v>14</v>
      </c>
      <c r="B7" s="5">
        <v>25</v>
      </c>
      <c r="C7" s="6" t="s">
        <v>52</v>
      </c>
      <c r="D7" s="6">
        <v>1</v>
      </c>
      <c r="E7" s="5"/>
      <c r="F7" s="4" t="s">
        <v>14</v>
      </c>
      <c r="G7" s="19">
        <v>20</v>
      </c>
      <c r="H7" s="19">
        <f t="shared" si="0"/>
        <v>5</v>
      </c>
      <c r="J7" s="10">
        <v>1</v>
      </c>
      <c r="K7" s="12" t="s">
        <v>28</v>
      </c>
      <c r="L7" s="5">
        <f>SUM(G12:G26)</f>
        <v>0</v>
      </c>
      <c r="M7" s="13"/>
    </row>
    <row r="8" spans="1:17" x14ac:dyDescent="0.25">
      <c r="A8" s="4" t="s">
        <v>15</v>
      </c>
      <c r="B8" s="5">
        <v>45</v>
      </c>
      <c r="C8" s="6" t="s">
        <v>3</v>
      </c>
      <c r="D8" s="6">
        <v>2</v>
      </c>
      <c r="E8" s="5">
        <v>125</v>
      </c>
      <c r="F8" s="4" t="s">
        <v>15</v>
      </c>
      <c r="G8" s="19">
        <f>35</f>
        <v>35</v>
      </c>
      <c r="H8" s="19">
        <f t="shared" si="0"/>
        <v>10</v>
      </c>
      <c r="J8" s="10">
        <v>2</v>
      </c>
      <c r="K8" s="12" t="s">
        <v>29</v>
      </c>
      <c r="L8" s="5">
        <f>SUM(G27:G46)</f>
        <v>0</v>
      </c>
      <c r="M8" s="13"/>
    </row>
    <row r="9" spans="1:17" ht="30" x14ac:dyDescent="0.25">
      <c r="A9" s="4" t="s">
        <v>39</v>
      </c>
      <c r="B9" s="5">
        <v>60</v>
      </c>
      <c r="C9" s="6" t="s">
        <v>4</v>
      </c>
      <c r="D9" s="6">
        <v>2</v>
      </c>
      <c r="E9" s="5">
        <v>13.5</v>
      </c>
      <c r="F9" s="4" t="s">
        <v>41</v>
      </c>
      <c r="G9" s="5">
        <f>40</f>
        <v>40</v>
      </c>
      <c r="H9" s="19">
        <f t="shared" si="0"/>
        <v>20</v>
      </c>
      <c r="J9" s="10">
        <v>3</v>
      </c>
      <c r="K9" s="12" t="s">
        <v>31</v>
      </c>
      <c r="L9" s="5">
        <f>J47</f>
        <v>0</v>
      </c>
      <c r="M9" s="4"/>
      <c r="O9" s="4" t="s">
        <v>54</v>
      </c>
      <c r="P9" s="19">
        <f>Q13+Q14+Q15+22.5</f>
        <v>159.13</v>
      </c>
    </row>
    <row r="10" spans="1:17" x14ac:dyDescent="0.25">
      <c r="A10" s="4" t="s">
        <v>40</v>
      </c>
      <c r="B10" s="5">
        <v>30</v>
      </c>
      <c r="C10" s="6" t="s">
        <v>16</v>
      </c>
      <c r="D10" s="6">
        <v>2</v>
      </c>
      <c r="E10" s="5">
        <v>12</v>
      </c>
      <c r="F10" s="6" t="s">
        <v>42</v>
      </c>
      <c r="G10" s="5">
        <f>25</f>
        <v>25</v>
      </c>
      <c r="H10" s="19">
        <f t="shared" si="0"/>
        <v>5</v>
      </c>
      <c r="J10" s="10">
        <v>4</v>
      </c>
      <c r="K10" s="4" t="s">
        <v>30</v>
      </c>
      <c r="L10" s="5"/>
      <c r="M10" s="4"/>
    </row>
    <row r="11" spans="1:17" x14ac:dyDescent="0.25">
      <c r="A11" s="4" t="s">
        <v>43</v>
      </c>
      <c r="B11" s="5">
        <v>25</v>
      </c>
      <c r="C11" s="6" t="s">
        <v>36</v>
      </c>
      <c r="D11" s="6">
        <v>2</v>
      </c>
      <c r="E11" s="5">
        <v>36.159999999999997</v>
      </c>
      <c r="F11" s="4" t="s">
        <v>44</v>
      </c>
      <c r="G11" s="5">
        <f>15</f>
        <v>15</v>
      </c>
      <c r="H11" s="19">
        <f t="shared" si="0"/>
        <v>10</v>
      </c>
      <c r="J11" s="10">
        <v>5</v>
      </c>
      <c r="K11" s="4" t="s">
        <v>32</v>
      </c>
      <c r="L11" s="5"/>
      <c r="M11" s="4"/>
    </row>
    <row r="12" spans="1:17" x14ac:dyDescent="0.25">
      <c r="A12" s="4"/>
      <c r="B12" s="5"/>
      <c r="C12" s="6" t="s">
        <v>19</v>
      </c>
      <c r="D12" s="6">
        <v>2</v>
      </c>
      <c r="E12" s="5">
        <f>L15/6</f>
        <v>316.66666666666669</v>
      </c>
      <c r="F12" s="4"/>
      <c r="G12" s="5"/>
      <c r="H12" s="19"/>
    </row>
    <row r="13" spans="1:17" ht="16.5" customHeight="1" x14ac:dyDescent="0.25">
      <c r="A13" s="4"/>
      <c r="B13" s="5"/>
      <c r="C13" s="6" t="s">
        <v>20</v>
      </c>
      <c r="D13" s="6">
        <v>2</v>
      </c>
      <c r="E13" s="5">
        <f>L16/6</f>
        <v>10</v>
      </c>
      <c r="F13" s="4"/>
      <c r="G13" s="4"/>
      <c r="H13" s="5"/>
      <c r="K13" s="11" t="s">
        <v>11</v>
      </c>
      <c r="L13" s="11" t="s">
        <v>12</v>
      </c>
      <c r="N13" s="6" t="s">
        <v>18</v>
      </c>
      <c r="O13" s="6"/>
      <c r="P13" s="5">
        <v>156.26</v>
      </c>
      <c r="Q13" s="23">
        <f>P13/2</f>
        <v>78.13</v>
      </c>
    </row>
    <row r="14" spans="1:17" x14ac:dyDescent="0.25">
      <c r="A14" s="4"/>
      <c r="B14" s="5"/>
      <c r="C14" s="6" t="s">
        <v>21</v>
      </c>
      <c r="D14" s="6">
        <v>2</v>
      </c>
      <c r="E14" s="5">
        <f>L17/3</f>
        <v>15</v>
      </c>
      <c r="F14" s="4"/>
      <c r="G14" s="4"/>
      <c r="H14" s="5"/>
      <c r="K14" s="4" t="s">
        <v>25</v>
      </c>
      <c r="L14" s="5">
        <v>600</v>
      </c>
      <c r="N14" s="6" t="s">
        <v>37</v>
      </c>
      <c r="O14" s="6"/>
      <c r="P14" s="5">
        <v>50</v>
      </c>
      <c r="Q14" s="23">
        <f>P14/2</f>
        <v>25</v>
      </c>
    </row>
    <row r="15" spans="1:17" x14ac:dyDescent="0.25">
      <c r="A15" s="4"/>
      <c r="B15" s="5"/>
      <c r="C15" s="6" t="s">
        <v>51</v>
      </c>
      <c r="D15" s="6">
        <v>2</v>
      </c>
      <c r="E15" s="5">
        <v>200</v>
      </c>
      <c r="F15" s="4"/>
      <c r="G15" s="4"/>
      <c r="H15" s="5"/>
      <c r="K15" s="4" t="s">
        <v>26</v>
      </c>
      <c r="L15" s="5">
        <v>1900</v>
      </c>
      <c r="N15" s="4" t="s">
        <v>24</v>
      </c>
      <c r="O15" s="4"/>
      <c r="P15" s="5">
        <v>67</v>
      </c>
      <c r="Q15" s="23">
        <f>P15/2</f>
        <v>33.5</v>
      </c>
    </row>
    <row r="16" spans="1:17" x14ac:dyDescent="0.25">
      <c r="A16" s="4"/>
      <c r="B16" s="5"/>
      <c r="C16" s="6" t="s">
        <v>17</v>
      </c>
      <c r="D16" s="6">
        <v>2</v>
      </c>
      <c r="E16" s="5">
        <v>0</v>
      </c>
      <c r="F16" s="4"/>
      <c r="G16" s="4"/>
      <c r="H16" s="5"/>
      <c r="K16" s="4" t="s">
        <v>19</v>
      </c>
      <c r="L16" s="5">
        <v>60</v>
      </c>
      <c r="N16" s="4" t="s">
        <v>35</v>
      </c>
      <c r="O16" s="4"/>
      <c r="P16" s="5">
        <v>33.9</v>
      </c>
      <c r="Q16" s="23">
        <f>P16</f>
        <v>33.9</v>
      </c>
    </row>
    <row r="17" spans="1:18" x14ac:dyDescent="0.25">
      <c r="A17" s="4"/>
      <c r="B17" s="5"/>
      <c r="C17" s="6" t="s">
        <v>6</v>
      </c>
      <c r="D17" s="6">
        <v>5</v>
      </c>
      <c r="E17" s="5">
        <v>12.99</v>
      </c>
      <c r="F17" s="4"/>
      <c r="G17" s="4"/>
      <c r="H17" s="5"/>
      <c r="K17" s="4" t="s">
        <v>20</v>
      </c>
      <c r="L17" s="5">
        <v>45</v>
      </c>
      <c r="N17" s="4" t="s">
        <v>53</v>
      </c>
      <c r="O17" s="4"/>
      <c r="P17" s="5">
        <v>45</v>
      </c>
      <c r="Q17" s="23">
        <f>P17</f>
        <v>45</v>
      </c>
    </row>
    <row r="18" spans="1:18" ht="15.75" thickBot="1" x14ac:dyDescent="0.3">
      <c r="A18" s="4"/>
      <c r="B18" s="5"/>
      <c r="F18" s="4"/>
      <c r="G18" s="4"/>
      <c r="H18" s="5"/>
      <c r="K18" s="4" t="s">
        <v>21</v>
      </c>
      <c r="L18" s="5">
        <v>29.3</v>
      </c>
      <c r="N18" s="6" t="s">
        <v>21</v>
      </c>
      <c r="O18" s="6"/>
      <c r="P18" s="5">
        <v>29.32</v>
      </c>
      <c r="Q18" s="23">
        <f>P18</f>
        <v>29.32</v>
      </c>
    </row>
    <row r="19" spans="1:18" ht="30.75" thickBot="1" x14ac:dyDescent="0.3">
      <c r="A19" s="4"/>
      <c r="B19" s="5"/>
      <c r="C19" s="4"/>
      <c r="D19" s="4"/>
      <c r="E19" s="4"/>
      <c r="F19" s="4"/>
      <c r="G19" s="4"/>
      <c r="H19" s="5"/>
      <c r="K19" s="4"/>
      <c r="L19" s="5"/>
      <c r="P19" s="23">
        <f>SUM(P13:P18)</f>
        <v>381.47999999999996</v>
      </c>
      <c r="Q19" s="24">
        <f>SUM(Q13:Q18)</f>
        <v>244.85</v>
      </c>
      <c r="R19" s="25" t="s">
        <v>55</v>
      </c>
    </row>
    <row r="20" spans="1:18" x14ac:dyDescent="0.25">
      <c r="A20" s="4"/>
      <c r="B20" s="5"/>
      <c r="C20" s="4"/>
      <c r="D20" s="4"/>
      <c r="E20" s="4"/>
      <c r="F20" s="4"/>
      <c r="G20" s="4"/>
      <c r="H20" s="5"/>
      <c r="K20" s="4" t="s">
        <v>38</v>
      </c>
      <c r="L20" s="5">
        <v>40</v>
      </c>
    </row>
    <row r="21" spans="1:18" x14ac:dyDescent="0.25">
      <c r="A21" s="4"/>
      <c r="B21" s="5"/>
      <c r="C21" s="4"/>
      <c r="D21" s="4"/>
      <c r="E21" s="4"/>
      <c r="F21" s="4"/>
      <c r="G21" s="4"/>
      <c r="H21" s="5"/>
      <c r="K21" s="4"/>
      <c r="L21" s="5"/>
      <c r="Q21" s="10">
        <v>278</v>
      </c>
    </row>
    <row r="22" spans="1:18" x14ac:dyDescent="0.25">
      <c r="A22" s="4"/>
      <c r="B22" s="5"/>
      <c r="C22" s="6" t="s">
        <v>22</v>
      </c>
      <c r="D22" s="6"/>
      <c r="E22" s="5">
        <v>0</v>
      </c>
      <c r="F22" s="4"/>
      <c r="G22" s="4"/>
      <c r="H22" s="5"/>
      <c r="K22" s="4" t="s">
        <v>24</v>
      </c>
      <c r="L22" s="5">
        <v>67</v>
      </c>
      <c r="N22" s="10">
        <v>278</v>
      </c>
    </row>
    <row r="23" spans="1:18" x14ac:dyDescent="0.25">
      <c r="A23" s="4"/>
      <c r="B23" s="5"/>
      <c r="C23" s="4"/>
      <c r="D23" s="4"/>
      <c r="E23" s="5">
        <v>0</v>
      </c>
      <c r="F23" s="4"/>
      <c r="G23" s="4"/>
      <c r="H23" s="5"/>
      <c r="K23" s="7" t="s">
        <v>9</v>
      </c>
      <c r="L23" s="17">
        <f>SUM(L14:L15)</f>
        <v>2500</v>
      </c>
      <c r="N23" s="23">
        <f>P14</f>
        <v>50</v>
      </c>
    </row>
    <row r="24" spans="1:18" x14ac:dyDescent="0.25">
      <c r="A24" s="4"/>
      <c r="B24" s="5"/>
      <c r="C24" s="6"/>
      <c r="D24" s="6"/>
      <c r="E24" s="5">
        <v>0</v>
      </c>
      <c r="F24" s="4"/>
      <c r="G24" s="4"/>
      <c r="H24" s="5"/>
      <c r="K24" s="16"/>
      <c r="L24" s="16"/>
    </row>
    <row r="25" spans="1:18" x14ac:dyDescent="0.25">
      <c r="A25" s="4"/>
      <c r="B25" s="5"/>
      <c r="C25" s="4"/>
      <c r="D25" s="4"/>
      <c r="E25" s="5">
        <v>0</v>
      </c>
      <c r="F25" s="4"/>
      <c r="G25" s="4"/>
      <c r="H25" s="5"/>
      <c r="K25" s="16"/>
      <c r="L25" s="16"/>
    </row>
    <row r="26" spans="1:18" ht="15.75" x14ac:dyDescent="0.25">
      <c r="A26" s="4"/>
      <c r="B26" s="5"/>
      <c r="C26" s="4"/>
      <c r="D26" s="4"/>
      <c r="E26" s="5">
        <v>0</v>
      </c>
      <c r="F26" s="4"/>
      <c r="G26" s="4"/>
      <c r="H26" s="5"/>
      <c r="K26" s="14" t="s">
        <v>27</v>
      </c>
      <c r="L26" s="5">
        <f>B50*3</f>
        <v>0</v>
      </c>
      <c r="N26" s="4" t="s">
        <v>35</v>
      </c>
      <c r="O26" s="5">
        <v>33.9</v>
      </c>
    </row>
    <row r="27" spans="1:18" ht="15.75" thickBot="1" x14ac:dyDescent="0.3">
      <c r="A27" s="4"/>
      <c r="B27" s="5"/>
      <c r="C27" s="4"/>
      <c r="D27" s="4"/>
      <c r="E27" s="5">
        <v>0</v>
      </c>
      <c r="F27" s="4"/>
      <c r="G27" s="4"/>
      <c r="H27" s="5"/>
      <c r="K27" s="16"/>
      <c r="L27" s="16"/>
      <c r="N27" s="4" t="s">
        <v>19</v>
      </c>
      <c r="O27" s="15">
        <v>50</v>
      </c>
    </row>
    <row r="28" spans="1:18" ht="60.75" thickBot="1" x14ac:dyDescent="0.3">
      <c r="A28" s="4"/>
      <c r="B28" s="5"/>
      <c r="C28" s="4"/>
      <c r="D28" s="4"/>
      <c r="E28" s="5">
        <v>0</v>
      </c>
      <c r="F28" s="4"/>
      <c r="G28" s="4"/>
      <c r="H28" s="5"/>
      <c r="K28" s="16"/>
      <c r="L28" s="16"/>
      <c r="O28" s="24">
        <f>SUM(O26:O27)</f>
        <v>83.9</v>
      </c>
      <c r="P28" s="25" t="s">
        <v>56</v>
      </c>
    </row>
    <row r="29" spans="1:18" x14ac:dyDescent="0.25">
      <c r="A29" s="4"/>
      <c r="B29" s="5"/>
      <c r="C29" s="4"/>
      <c r="D29" s="4"/>
      <c r="E29" s="5">
        <v>0</v>
      </c>
      <c r="F29" s="4"/>
      <c r="G29" s="4"/>
      <c r="H29" s="5"/>
    </row>
    <row r="30" spans="1:18" x14ac:dyDescent="0.25">
      <c r="A30" s="4"/>
      <c r="B30" s="5"/>
      <c r="C30" s="4"/>
      <c r="D30" s="4"/>
      <c r="E30" s="5">
        <v>0</v>
      </c>
      <c r="F30" s="4"/>
      <c r="G30" s="4"/>
      <c r="H30" s="5"/>
    </row>
    <row r="31" spans="1:18" x14ac:dyDescent="0.25">
      <c r="A31" s="4"/>
      <c r="B31" s="5"/>
      <c r="C31" s="6"/>
      <c r="D31" s="6"/>
      <c r="E31" s="5">
        <v>0</v>
      </c>
      <c r="F31" s="4"/>
      <c r="G31" s="4"/>
      <c r="H31" s="5"/>
    </row>
    <row r="32" spans="1:18" x14ac:dyDescent="0.25">
      <c r="A32" s="4"/>
      <c r="B32" s="5"/>
      <c r="C32" s="6"/>
      <c r="D32" s="6"/>
      <c r="E32" s="5">
        <v>0</v>
      </c>
      <c r="F32" s="4"/>
      <c r="G32" s="4"/>
      <c r="H32" s="5"/>
    </row>
    <row r="33" spans="1:8" x14ac:dyDescent="0.25">
      <c r="A33" s="4"/>
      <c r="B33" s="5"/>
      <c r="C33" s="6"/>
      <c r="D33" s="6"/>
      <c r="E33" s="5">
        <v>0</v>
      </c>
      <c r="F33" s="4"/>
      <c r="G33" s="4"/>
      <c r="H33" s="5"/>
    </row>
    <row r="34" spans="1:8" x14ac:dyDescent="0.25">
      <c r="A34" s="4"/>
      <c r="B34" s="5"/>
      <c r="C34" s="6"/>
      <c r="D34" s="6"/>
      <c r="E34" s="5">
        <v>0</v>
      </c>
      <c r="F34" s="4"/>
      <c r="G34" s="4"/>
      <c r="H34" s="5"/>
    </row>
    <row r="35" spans="1:8" x14ac:dyDescent="0.25">
      <c r="A35" s="4"/>
      <c r="B35" s="5"/>
      <c r="C35" s="6"/>
      <c r="D35" s="6"/>
      <c r="E35" s="5">
        <v>0</v>
      </c>
      <c r="F35" s="4"/>
      <c r="G35" s="4"/>
      <c r="H35" s="5"/>
    </row>
    <row r="36" spans="1:8" x14ac:dyDescent="0.25">
      <c r="A36" s="4"/>
      <c r="B36" s="5"/>
      <c r="C36" s="6"/>
      <c r="D36" s="6"/>
      <c r="E36" s="5">
        <v>0</v>
      </c>
      <c r="F36" s="4"/>
      <c r="G36" s="4"/>
      <c r="H36" s="5"/>
    </row>
    <row r="37" spans="1:8" x14ac:dyDescent="0.25">
      <c r="A37" s="4"/>
      <c r="B37" s="5"/>
      <c r="C37" s="6"/>
      <c r="D37" s="6"/>
      <c r="E37" s="5">
        <v>0</v>
      </c>
      <c r="F37" s="4"/>
      <c r="G37" s="4"/>
      <c r="H37" s="5"/>
    </row>
    <row r="38" spans="1:8" x14ac:dyDescent="0.25">
      <c r="A38" s="4"/>
      <c r="B38" s="5"/>
      <c r="C38" s="6"/>
      <c r="D38" s="6"/>
      <c r="E38" s="5">
        <v>0</v>
      </c>
      <c r="F38" s="4"/>
      <c r="G38" s="4"/>
      <c r="H38" s="5"/>
    </row>
    <row r="39" spans="1:8" x14ac:dyDescent="0.25">
      <c r="A39" s="4"/>
      <c r="B39" s="5"/>
      <c r="C39" s="6"/>
      <c r="D39" s="6"/>
      <c r="E39" s="5">
        <v>0</v>
      </c>
      <c r="F39" s="4"/>
      <c r="G39" s="4"/>
      <c r="H39" s="5"/>
    </row>
    <row r="40" spans="1:8" x14ac:dyDescent="0.25">
      <c r="A40" s="4"/>
      <c r="B40" s="5"/>
      <c r="C40" s="6"/>
      <c r="D40" s="6"/>
      <c r="E40" s="5">
        <v>0</v>
      </c>
      <c r="F40" s="4"/>
      <c r="G40" s="4"/>
      <c r="H40" s="5"/>
    </row>
    <row r="41" spans="1:8" x14ac:dyDescent="0.25">
      <c r="A41" s="4"/>
      <c r="B41" s="5"/>
      <c r="C41" s="6"/>
      <c r="D41" s="6"/>
      <c r="E41" s="5">
        <v>0</v>
      </c>
      <c r="F41" s="4"/>
      <c r="G41" s="4"/>
      <c r="H41" s="5"/>
    </row>
    <row r="42" spans="1:8" x14ac:dyDescent="0.25">
      <c r="A42" s="4"/>
      <c r="B42" s="5"/>
      <c r="C42" s="6"/>
      <c r="D42" s="6"/>
      <c r="E42" s="5">
        <v>0</v>
      </c>
      <c r="F42" s="4"/>
      <c r="G42" s="4"/>
      <c r="H42" s="5"/>
    </row>
    <row r="43" spans="1:8" x14ac:dyDescent="0.25">
      <c r="A43" s="4"/>
      <c r="B43" s="5"/>
      <c r="C43" s="6"/>
      <c r="D43" s="6"/>
      <c r="E43" s="5">
        <v>0</v>
      </c>
      <c r="F43" s="4"/>
      <c r="G43" s="4"/>
      <c r="H43" s="5"/>
    </row>
    <row r="44" spans="1:8" x14ac:dyDescent="0.25">
      <c r="A44" s="7" t="s">
        <v>7</v>
      </c>
      <c r="B44" s="5">
        <f>SUM(B5:B43)</f>
        <v>275</v>
      </c>
      <c r="C44" s="7" t="s">
        <v>7</v>
      </c>
      <c r="D44" s="7"/>
      <c r="E44" s="5">
        <f>SUM(E5:E43)</f>
        <v>776.98333333333335</v>
      </c>
      <c r="F44" s="7" t="s">
        <v>7</v>
      </c>
      <c r="G44" s="7"/>
      <c r="H44" s="5">
        <f>SUM(H5:H43)</f>
        <v>70</v>
      </c>
    </row>
  </sheetData>
  <sortState ref="C3:E42">
    <sortCondition ref="D3:D42"/>
  </sortState>
  <mergeCells count="3">
    <mergeCell ref="A2:B2"/>
    <mergeCell ref="C2:E2"/>
    <mergeCell ref="F2:H2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workbookViewId="0">
      <selection activeCell="F19" sqref="F19"/>
    </sheetView>
  </sheetViews>
  <sheetFormatPr baseColWidth="10" defaultRowHeight="15" x14ac:dyDescent="0.25"/>
  <sheetData>
    <row r="2" spans="1:2" ht="18.75" x14ac:dyDescent="0.25">
      <c r="A2" s="8" t="s">
        <v>0</v>
      </c>
      <c r="B2" s="9"/>
    </row>
    <row r="3" spans="1:2" ht="37.5" x14ac:dyDescent="0.25">
      <c r="A3" s="11" t="s">
        <v>45</v>
      </c>
      <c r="B3" s="11" t="s">
        <v>46</v>
      </c>
    </row>
    <row r="4" spans="1:2" x14ac:dyDescent="0.25">
      <c r="A4" s="4" t="s">
        <v>2</v>
      </c>
      <c r="B4" s="5">
        <v>30</v>
      </c>
    </row>
    <row r="5" spans="1:2" x14ac:dyDescent="0.25">
      <c r="A5" s="4" t="s">
        <v>13</v>
      </c>
      <c r="B5" s="5">
        <v>60</v>
      </c>
    </row>
    <row r="6" spans="1:2" x14ac:dyDescent="0.25">
      <c r="A6" s="4" t="s">
        <v>14</v>
      </c>
      <c r="B6" s="5">
        <v>25</v>
      </c>
    </row>
    <row r="7" spans="1:2" x14ac:dyDescent="0.25">
      <c r="A7" s="4" t="s">
        <v>15</v>
      </c>
      <c r="B7" s="5">
        <v>45</v>
      </c>
    </row>
    <row r="8" spans="1:2" x14ac:dyDescent="0.25">
      <c r="A8" s="4" t="s">
        <v>39</v>
      </c>
      <c r="B8" s="5">
        <v>60</v>
      </c>
    </row>
    <row r="9" spans="1:2" x14ac:dyDescent="0.25">
      <c r="A9" s="4" t="s">
        <v>40</v>
      </c>
      <c r="B9" s="5">
        <v>30</v>
      </c>
    </row>
    <row r="10" spans="1:2" x14ac:dyDescent="0.25">
      <c r="A10" s="4" t="s">
        <v>43</v>
      </c>
      <c r="B10" s="5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G5" sqref="G5"/>
    </sheetView>
  </sheetViews>
  <sheetFormatPr baseColWidth="10" defaultRowHeight="15" x14ac:dyDescent="0.25"/>
  <cols>
    <col min="1" max="1" width="2" bestFit="1" customWidth="1"/>
    <col min="2" max="2" width="17" customWidth="1"/>
    <col min="4" max="4" width="10.7109375" bestFit="1" customWidth="1"/>
    <col min="5" max="5" width="16.28515625" customWidth="1"/>
  </cols>
  <sheetData>
    <row r="2" spans="1:6" x14ac:dyDescent="0.25">
      <c r="A2">
        <v>1</v>
      </c>
      <c r="B2" s="21" t="s">
        <v>35</v>
      </c>
      <c r="C2" s="18">
        <v>67.8</v>
      </c>
    </row>
    <row r="3" spans="1:6" x14ac:dyDescent="0.25">
      <c r="A3">
        <v>2</v>
      </c>
      <c r="B3" s="21" t="s">
        <v>23</v>
      </c>
      <c r="C3" s="18">
        <v>40</v>
      </c>
    </row>
    <row r="4" spans="1:6" ht="30" x14ac:dyDescent="0.25">
      <c r="A4">
        <v>3</v>
      </c>
      <c r="B4" s="21" t="s">
        <v>24</v>
      </c>
      <c r="C4" s="18">
        <v>67</v>
      </c>
    </row>
    <row r="5" spans="1:6" ht="30" x14ac:dyDescent="0.25">
      <c r="A5">
        <v>4</v>
      </c>
      <c r="B5" s="21" t="s">
        <v>52</v>
      </c>
      <c r="C5" s="18">
        <v>100</v>
      </c>
      <c r="F5" s="22"/>
    </row>
    <row r="6" spans="1:6" x14ac:dyDescent="0.25">
      <c r="F6" s="22"/>
    </row>
    <row r="7" spans="1:6" x14ac:dyDescent="0.25">
      <c r="B7" s="22"/>
      <c r="C7" s="22"/>
      <c r="F7" s="22"/>
    </row>
    <row r="8" spans="1:6" x14ac:dyDescent="0.25">
      <c r="F8" s="22"/>
    </row>
    <row r="9" spans="1:6" x14ac:dyDescent="0.25">
      <c r="F9" s="22"/>
    </row>
    <row r="10" spans="1:6" x14ac:dyDescent="0.25">
      <c r="F10" s="22"/>
    </row>
    <row r="11" spans="1:6" x14ac:dyDescent="0.25">
      <c r="D11" s="22"/>
      <c r="E11" s="22"/>
      <c r="F11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F9" sqref="F9"/>
    </sheetView>
  </sheetViews>
  <sheetFormatPr baseColWidth="10" defaultRowHeight="15" x14ac:dyDescent="0.25"/>
  <cols>
    <col min="1" max="1" width="2" bestFit="1" customWidth="1"/>
  </cols>
  <sheetData>
    <row r="1" spans="1:3" x14ac:dyDescent="0.25">
      <c r="B1" s="22"/>
      <c r="C1" s="22"/>
    </row>
    <row r="2" spans="1:3" x14ac:dyDescent="0.25">
      <c r="A2">
        <v>1</v>
      </c>
      <c r="B2" s="21" t="s">
        <v>3</v>
      </c>
      <c r="C2" s="18">
        <v>125</v>
      </c>
    </row>
    <row r="3" spans="1:3" x14ac:dyDescent="0.25">
      <c r="A3">
        <v>2</v>
      </c>
      <c r="B3" s="21" t="s">
        <v>4</v>
      </c>
      <c r="C3" s="18">
        <v>13.5</v>
      </c>
    </row>
    <row r="4" spans="1:3" ht="30" x14ac:dyDescent="0.25">
      <c r="A4">
        <v>3</v>
      </c>
      <c r="B4" s="21" t="s">
        <v>16</v>
      </c>
      <c r="C4" s="18">
        <v>12</v>
      </c>
    </row>
    <row r="5" spans="1:3" x14ac:dyDescent="0.25">
      <c r="A5">
        <v>4</v>
      </c>
      <c r="B5" s="21" t="s">
        <v>36</v>
      </c>
      <c r="C5" s="18">
        <v>36.159999999999997</v>
      </c>
    </row>
    <row r="6" spans="1:3" x14ac:dyDescent="0.25">
      <c r="A6">
        <v>5</v>
      </c>
      <c r="B6" s="21" t="s">
        <v>19</v>
      </c>
      <c r="C6" s="18">
        <v>50</v>
      </c>
    </row>
    <row r="7" spans="1:3" x14ac:dyDescent="0.25">
      <c r="A7">
        <v>6</v>
      </c>
      <c r="B7" s="21" t="s">
        <v>20</v>
      </c>
      <c r="C7" s="18">
        <v>45</v>
      </c>
    </row>
    <row r="8" spans="1:3" x14ac:dyDescent="0.25">
      <c r="A8">
        <v>7</v>
      </c>
      <c r="B8" s="21" t="s">
        <v>21</v>
      </c>
      <c r="C8" s="18">
        <v>29.32</v>
      </c>
    </row>
    <row r="9" spans="1:3" ht="30" x14ac:dyDescent="0.25">
      <c r="A9">
        <v>8</v>
      </c>
      <c r="B9" s="21" t="s">
        <v>51</v>
      </c>
      <c r="C9" s="18">
        <v>100</v>
      </c>
    </row>
    <row r="10" spans="1:3" x14ac:dyDescent="0.25">
      <c r="A10">
        <v>9</v>
      </c>
      <c r="B10" s="21" t="s">
        <v>17</v>
      </c>
      <c r="C10" s="18">
        <v>0</v>
      </c>
    </row>
    <row r="11" spans="1:3" x14ac:dyDescent="0.25">
      <c r="B11" s="22"/>
      <c r="C11" s="22"/>
    </row>
    <row r="12" spans="1:3" x14ac:dyDescent="0.25">
      <c r="B12" s="22"/>
      <c r="C12" s="22"/>
    </row>
    <row r="13" spans="1:3" x14ac:dyDescent="0.25">
      <c r="B13" s="22"/>
      <c r="C13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"/>
  <sheetViews>
    <sheetView tabSelected="1" workbookViewId="0">
      <selection activeCell="B3" sqref="B3"/>
    </sheetView>
  </sheetViews>
  <sheetFormatPr baseColWidth="10" defaultRowHeight="15" x14ac:dyDescent="0.25"/>
  <sheetData>
    <row r="2" spans="1:3" x14ac:dyDescent="0.25">
      <c r="A2" s="21" t="s">
        <v>6</v>
      </c>
      <c r="B2" s="18">
        <v>12.99</v>
      </c>
      <c r="C2" s="22"/>
    </row>
    <row r="3" spans="1:3" x14ac:dyDescent="0.25">
      <c r="A3" s="22" t="s">
        <v>5</v>
      </c>
      <c r="B3" s="22"/>
      <c r="C3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I10" sqref="I10"/>
    </sheetView>
  </sheetViews>
  <sheetFormatPr baseColWidth="10" defaultRowHeight="15" x14ac:dyDescent="0.25"/>
  <sheetData>
    <row r="1" spans="1:2" ht="18.75" x14ac:dyDescent="0.25">
      <c r="A1" s="11" t="s">
        <v>33</v>
      </c>
      <c r="B1" s="11"/>
    </row>
    <row r="2" spans="1:2" ht="18.75" x14ac:dyDescent="0.25">
      <c r="A2" s="11" t="s">
        <v>45</v>
      </c>
      <c r="B2" s="11" t="s">
        <v>49</v>
      </c>
    </row>
    <row r="3" spans="1:2" ht="18.75" x14ac:dyDescent="0.25">
      <c r="A3" s="11"/>
      <c r="B3" s="11"/>
    </row>
    <row r="4" spans="1:2" x14ac:dyDescent="0.25">
      <c r="A4" s="4" t="s">
        <v>34</v>
      </c>
      <c r="B4" s="19">
        <v>25</v>
      </c>
    </row>
    <row r="5" spans="1:2" x14ac:dyDescent="0.25">
      <c r="A5" s="4" t="s">
        <v>13</v>
      </c>
      <c r="B5" s="19">
        <v>45</v>
      </c>
    </row>
    <row r="6" spans="1:2" x14ac:dyDescent="0.25">
      <c r="A6" s="4" t="s">
        <v>14</v>
      </c>
      <c r="B6" s="19">
        <v>20</v>
      </c>
    </row>
    <row r="7" spans="1:2" x14ac:dyDescent="0.25">
      <c r="A7" s="4" t="s">
        <v>15</v>
      </c>
      <c r="B7" s="19">
        <f>35</f>
        <v>35</v>
      </c>
    </row>
    <row r="8" spans="1:2" x14ac:dyDescent="0.25">
      <c r="A8" s="4" t="s">
        <v>41</v>
      </c>
      <c r="B8" s="5">
        <f>40</f>
        <v>40</v>
      </c>
    </row>
    <row r="9" spans="1:2" x14ac:dyDescent="0.25">
      <c r="A9" s="6" t="s">
        <v>42</v>
      </c>
      <c r="B9" s="5">
        <f>25</f>
        <v>25</v>
      </c>
    </row>
    <row r="10" spans="1:2" x14ac:dyDescent="0.25">
      <c r="A10" s="4" t="s">
        <v>44</v>
      </c>
      <c r="B10" s="5">
        <f>15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Presupuesto</vt:lpstr>
      <vt:lpstr>Ingresos </vt:lpstr>
      <vt:lpstr>Gastos Operativos </vt:lpstr>
      <vt:lpstr>Gastos Administrativos </vt:lpstr>
      <vt:lpstr>Gastos Venta</vt:lpstr>
      <vt:lpstr>Costos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2022-01-14T18:50:05Z</dcterms:created>
  <dcterms:modified xsi:type="dcterms:W3CDTF">2022-01-15T19:22:00Z</dcterms:modified>
</cp:coreProperties>
</file>