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202107-49-118-maría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8" i="5" l="1"/>
  <c r="I89" i="5"/>
  <c r="I67" i="5"/>
  <c r="I68" i="5"/>
  <c r="I69" i="5"/>
  <c r="I70" i="5"/>
  <c r="I73" i="5"/>
  <c r="I74" i="5"/>
  <c r="I75" i="5"/>
  <c r="I76" i="5"/>
  <c r="I77" i="5"/>
  <c r="I78" i="5"/>
  <c r="I85" i="5"/>
  <c r="I86" i="5"/>
  <c r="D86" i="5"/>
  <c r="D87" i="5"/>
  <c r="D74" i="5"/>
  <c r="D75" i="5"/>
  <c r="D76" i="5"/>
  <c r="D66" i="5"/>
  <c r="D67" i="5"/>
  <c r="D68" i="5"/>
  <c r="D69" i="5"/>
  <c r="I87" i="5" l="1"/>
  <c r="G132" i="5" l="1"/>
  <c r="G130" i="5" l="1"/>
  <c r="I45" i="5" l="1"/>
  <c r="D85" i="5" l="1"/>
  <c r="D31" i="5"/>
  <c r="D30" i="5"/>
  <c r="D53" i="5"/>
  <c r="D52" i="5"/>
  <c r="D49" i="5"/>
  <c r="D48" i="5"/>
  <c r="D54" i="5"/>
  <c r="B133" i="5" l="1"/>
  <c r="C124" i="5"/>
  <c r="C118" i="5"/>
  <c r="C112" i="5"/>
  <c r="C111" i="5"/>
  <c r="C104" i="5"/>
  <c r="C105" i="5" s="1"/>
  <c r="C98" i="5"/>
  <c r="C99" i="5" s="1"/>
  <c r="D89" i="5"/>
  <c r="I84" i="5"/>
  <c r="D84" i="5"/>
  <c r="I83" i="5"/>
  <c r="D83" i="5"/>
  <c r="I82" i="5"/>
  <c r="D82" i="5"/>
  <c r="I81" i="5"/>
  <c r="D81" i="5"/>
  <c r="I80" i="5"/>
  <c r="D80" i="5"/>
  <c r="I79" i="5"/>
  <c r="D79" i="5"/>
  <c r="D78" i="5"/>
  <c r="D77" i="5"/>
  <c r="D73" i="5"/>
  <c r="I72" i="5"/>
  <c r="D72" i="5"/>
  <c r="I71" i="5"/>
  <c r="D71" i="5"/>
  <c r="D70" i="5"/>
  <c r="I66" i="5"/>
  <c r="I65" i="5"/>
  <c r="D65" i="5"/>
  <c r="I64" i="5"/>
  <c r="D64" i="5"/>
  <c r="I63" i="5"/>
  <c r="D63" i="5"/>
  <c r="I62" i="5"/>
  <c r="D62" i="5"/>
  <c r="I61" i="5"/>
  <c r="D61" i="5"/>
  <c r="I60" i="5"/>
  <c r="D60" i="5"/>
  <c r="D55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90" i="5" l="1"/>
  <c r="C129" i="5" s="1"/>
  <c r="F129" i="5" s="1"/>
  <c r="G129" i="5" s="1"/>
  <c r="D90" i="5"/>
  <c r="C128" i="5" s="1"/>
  <c r="F128" i="5" s="1"/>
  <c r="G128" i="5" s="1"/>
  <c r="D56" i="5"/>
  <c r="C127" i="5" s="1"/>
  <c r="E7" i="3"/>
  <c r="E14" i="3" s="1"/>
  <c r="C133" i="5" l="1"/>
  <c r="F127" i="5"/>
  <c r="G127" i="5" s="1"/>
  <c r="G133" i="5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7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7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1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1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<sst xmlns="http://schemas.openxmlformats.org/spreadsheetml/2006/main" count="197" uniqueCount="173">
  <si>
    <t>TOTAL</t>
  </si>
  <si>
    <t>Total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</si>
  <si>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</si>
  <si>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</si>
  <si>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</si>
  <si>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</si>
  <si>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</si>
  <si>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</si>
  <si>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</si>
  <si>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</si>
  <si>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</si>
  <si>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</si>
  <si>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</si>
  <si>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</si>
  <si>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</si>
  <si>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</si>
  <si>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</si>
  <si>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</si>
  <si>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</si>
  <si>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</si>
  <si>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</si>
  <si>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</si>
  <si>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</si>
  <si>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</si>
  <si>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</si>
  <si>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</si>
  <si>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</si>
  <si>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</si>
  <si>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</si>
  <si>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</si>
  <si>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</si>
  <si>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</si>
  <si>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</si>
  <si>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</si>
  <si>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</si>
  <si>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</si>
  <si>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</si>
  <si>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</si>
  <si>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</si>
  <si>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</si>
  <si>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</si>
  <si>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</si>
  <si>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</si>
  <si>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</si>
  <si>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</si>
  <si>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</si>
  <si>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</si>
  <si>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</si>
  <si>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</si>
  <si>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</si>
  <si>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</si>
  <si>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</si>
  <si>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</si>
  <si>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</si>
  <si>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</si>
  <si>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</si>
  <si>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</si>
  <si>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</si>
  <si>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</si>
  <si>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</si>
  <si>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</si>
  <si>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</si>
  <si>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</si>
  <si>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</si>
  <si>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</si>
  <si>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</si>
  <si>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</si>
  <si>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</si>
  <si>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</si>
  <si>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</si>
  <si>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</si>
  <si>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</si>
  <si>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</si>
  <si>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</si>
  <si>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</si>
  <si>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</si>
  <si>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</si>
  <si>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</si>
  <si>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</si>
  <si>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</si>
  <si>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</si>
  <si>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</si>
  <si>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</si>
  <si>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</si>
  <si>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</si>
  <si>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</si>
  <si>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</si>
  <si>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</si>
  <si>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</si>
  <si>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</si>
  <si>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</si>
  <si>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</si>
  <si>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</si>
  <si>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</si>
  <si>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</si>
  <si>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</si>
  <si>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</si>
  <si>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</si>
  <si>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</si>
  <si>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</si>
  <si>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</si>
  <si>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</si>
  <si>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</si>
  <si>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</si>
  <si>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</si>
  <si>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</si>
  <si>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</si>
  <si>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</si>
  <si>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</si>
  <si>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</si>
  <si>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</si>
  <si>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</si>
  <si>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</si>
  <si>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</si>
  <si>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</si>
  <si>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</si>
  <si>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</si>
  <si>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</si>
  <si>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</si>
  <si>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</si>
  <si>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</si>
  <si>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</si>
  <si>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</si>
  <si>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</si>
  <si>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</si>
  <si>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</si>
  <si>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</si>
  <si>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</si>
  <si>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</si>
  <si>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</si>
  <si>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</si>
  <si>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</si>
  <si>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</si>
  <si>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</si>
  <si>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</si>
  <si>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</si>
  <si>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</si>
  <si>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</si>
  <si>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</si>
  <si>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</si>
  <si>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</si>
  <si>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</si>
  <si>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</si>
  <si>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</si>
  <si>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</si>
  <si>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</si>
  <si>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</si>
  <si>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</si>
  <si>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</si>
  <si>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</si>
  <si>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</si>
  <si>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</si>
  <si>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</si>
  <si>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 xml:space="preserve">Mano de obra </t>
  </si>
  <si>
    <t>COMBUSTIBLE</t>
  </si>
  <si>
    <t>CAJA TERMICA  EXTERIOR (2 polos)</t>
  </si>
  <si>
    <t>GRAPAS P / SUJETAR CABLE   12x3</t>
  </si>
  <si>
    <t>CODOS COBRE SOLDAR 3/8</t>
  </si>
  <si>
    <t>MAPP GAS</t>
  </si>
  <si>
    <t>VARILLA A TODO ROSCA ( MEDIDA) _3/8_</t>
  </si>
  <si>
    <t>TUERCAS Y ARANDELA  __3/8___</t>
  </si>
  <si>
    <t>TECNODUCTO METÁLICO 4__________</t>
  </si>
  <si>
    <t xml:space="preserve">PNTURA NEGRO SPAY </t>
  </si>
  <si>
    <t>RUBATEX 3/4</t>
  </si>
  <si>
    <t>Materiales completos</t>
  </si>
  <si>
    <t>DUCTO</t>
  </si>
  <si>
    <t xml:space="preserve">Suministro e instalación de equipo A/C </t>
  </si>
  <si>
    <t xml:space="preserve">Equipo nuevo </t>
  </si>
  <si>
    <t>ELECTRODO LIBRA</t>
  </si>
  <si>
    <t>Precio Unitario</t>
  </si>
  <si>
    <r>
      <rPr>
        <b/>
        <sz val="10"/>
        <color theme="1"/>
        <rFont val="Calibri"/>
        <family val="2"/>
        <scheme val="minor"/>
      </rPr>
      <t>Tipo de equipo</t>
    </r>
    <r>
      <rPr>
        <sz val="10"/>
        <color theme="1"/>
        <rFont val="Calibri"/>
        <family val="2"/>
        <scheme val="minor"/>
      </rPr>
      <t>: Equipo Mini Split inverter marca Lennox 12,000 BTU/H.</t>
    </r>
  </si>
  <si>
    <t xml:space="preserve">Bomba de condensado nueva </t>
  </si>
  <si>
    <r>
      <t>Ubicación:</t>
    </r>
    <r>
      <rPr>
        <sz val="10"/>
        <color theme="1"/>
        <rFont val="Calibri"/>
        <family val="2"/>
        <scheme val="minor"/>
      </rPr>
      <t xml:space="preserve"> Habitación #2.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</si>
</sst>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477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1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2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2" borderId="14" xfId="0" applyFont="1" applyFill="1" applyBorder="1"/>
    <xf numFmtId="0" fontId="5" fillId="2" borderId="15" xfId="0" applyFont="1" applyFill="1" applyBorder="1" applyAlignment="1">
      <alignment horizontal="center"/>
    </xf>
    <xf numFmtId="0" fontId="5" fillId="2" borderId="15" xfId="0" applyFont="1" applyFill="1" applyBorder="1"/>
    <xf numFmtId="0" fontId="5" fillId="2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8" xfId="1" applyFont="1" applyFill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3" fillId="0" borderId="2" xfId="0" applyFont="1" applyBorder="1"/>
    <xf numFmtId="44" fontId="12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7" fillId="3" borderId="0" xfId="0" applyFont="1" applyFill="1"/>
    <xf numFmtId="44" fontId="7" fillId="3" borderId="18" xfId="1" applyFont="1" applyFill="1" applyBorder="1" applyAlignment="1">
      <alignment horizontal="center"/>
    </xf>
    <xf numFmtId="0" fontId="7" fillId="3" borderId="0" xfId="0" applyFont="1" applyFill="1" applyBorder="1"/>
    <xf numFmtId="44" fontId="9" fillId="3" borderId="18" xfId="1" applyFont="1" applyFill="1" applyBorder="1" applyAlignment="1">
      <alignment horizontal="center"/>
    </xf>
    <xf numFmtId="44" fontId="7" fillId="3" borderId="17" xfId="1" applyFont="1" applyFill="1" applyBorder="1" applyAlignment="1">
      <alignment horizontal="center"/>
    </xf>
    <xf numFmtId="0" fontId="7" fillId="3" borderId="0" xfId="0" applyFont="1" applyFill="1" applyAlignment="1">
      <alignment wrapText="1"/>
    </xf>
    <xf numFmtId="44" fontId="7" fillId="3" borderId="18" xfId="1" applyFont="1" applyFill="1" applyBorder="1"/>
    <xf numFmtId="0" fontId="7" fillId="3" borderId="0" xfId="0" applyFont="1" applyFill="1" applyBorder="1" applyAlignment="1">
      <alignment wrapText="1"/>
    </xf>
    <xf numFmtId="0" fontId="17" fillId="0" borderId="5" xfId="0" applyFont="1" applyBorder="1" applyAlignment="1">
      <alignment horizontal="left"/>
    </xf>
    <xf numFmtId="44" fontId="6" fillId="0" borderId="9" xfId="1" applyFont="1" applyBorder="1"/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44" fontId="17" fillId="0" borderId="9" xfId="1" applyFont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44" fontId="7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44" fontId="17" fillId="0" borderId="4" xfId="1" applyFont="1" applyBorder="1" applyAlignment="1">
      <alignment horizontal="center"/>
    </xf>
    <xf numFmtId="44" fontId="17" fillId="0" borderId="4" xfId="0" applyNumberFormat="1" applyFont="1" applyBorder="1" applyAlignment="1">
      <alignment horizontal="center"/>
    </xf>
    <xf numFmtId="0" fontId="16" fillId="4" borderId="1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44" fontId="16" fillId="4" borderId="1" xfId="0" applyNumberFormat="1" applyFont="1" applyFill="1" applyBorder="1" applyAlignment="1">
      <alignment horizontal="center" vertical="center"/>
    </xf>
    <xf numFmtId="0" fontId="17" fillId="0" borderId="32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40"/>
  <sheetViews>
    <sheetView workbookViewId="0">
      <pane ySplit="9" topLeftCell="A125" activePane="bottomLeft" state="frozen"/>
      <selection pane="bottomLeft" activeCell="C52" sqref="C52"/>
    </sheetView>
  </sheetViews>
  <sheetFormatPr baseColWidth="10" defaultRowHeight="15" x14ac:dyDescent="0.25"/>
  <cols>
    <col min="1" max="1" width="41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4</v>
      </c>
      <c r="C1" s="12">
        <v>44040</v>
      </c>
    </row>
    <row r="3" spans="1:10" ht="17.25" x14ac:dyDescent="0.25">
      <c r="A3" s="124" t="s">
        <v>5</v>
      </c>
      <c r="B3" s="124"/>
      <c r="C3" s="124"/>
      <c r="D3" s="124"/>
      <c r="E3" s="124"/>
      <c r="F3" s="124"/>
      <c r="G3" s="13"/>
      <c r="H3" s="13"/>
    </row>
    <row r="4" spans="1:10" ht="17.25" x14ac:dyDescent="0.25">
      <c r="A4" s="124"/>
      <c r="B4" s="124"/>
      <c r="C4" s="124"/>
      <c r="D4" s="124"/>
      <c r="E4" s="124"/>
      <c r="F4" s="124"/>
      <c r="G4" s="13"/>
      <c r="H4" s="13"/>
    </row>
    <row r="5" spans="1:10" x14ac:dyDescent="0.25">
      <c r="J5" s="14"/>
    </row>
    <row r="6" spans="1:10" x14ac:dyDescent="0.25">
      <c r="A6" t="s">
        <v>6</v>
      </c>
    </row>
    <row r="8" spans="1:10" x14ac:dyDescent="0.25">
      <c r="A8" s="15" t="s">
        <v>7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8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9</v>
      </c>
      <c r="B11" s="22" t="s">
        <v>10</v>
      </c>
      <c r="C11" s="23" t="s">
        <v>11</v>
      </c>
      <c r="D11" s="24" t="s">
        <v>0</v>
      </c>
      <c r="E11" s="25"/>
      <c r="F11" s="21" t="s">
        <v>12</v>
      </c>
      <c r="G11" s="22" t="s">
        <v>10</v>
      </c>
      <c r="H11" s="23" t="s">
        <v>11</v>
      </c>
      <c r="I11" s="24" t="s">
        <v>0</v>
      </c>
    </row>
    <row r="12" spans="1:10" x14ac:dyDescent="0.25">
      <c r="A12" s="94" t="s">
        <v>13</v>
      </c>
      <c r="B12" s="98">
        <v>0.37</v>
      </c>
      <c r="C12" s="27"/>
      <c r="D12" s="28">
        <f>C12*B12</f>
        <v>0</v>
      </c>
      <c r="E12" s="15"/>
      <c r="F12" s="29" t="s">
        <v>14</v>
      </c>
      <c r="G12" s="30">
        <v>240</v>
      </c>
      <c r="H12" s="27">
        <v>0</v>
      </c>
      <c r="I12" s="28">
        <f>G12*H12</f>
        <v>0</v>
      </c>
    </row>
    <row r="13" spans="1:10" x14ac:dyDescent="0.25">
      <c r="A13" s="94" t="s">
        <v>15</v>
      </c>
      <c r="B13" s="95">
        <v>0.88</v>
      </c>
      <c r="C13" s="32"/>
      <c r="D13" s="33">
        <f t="shared" ref="D13:D55" si="0">C13*B13</f>
        <v>0</v>
      </c>
      <c r="E13" s="15"/>
      <c r="F13" s="29" t="s">
        <v>16</v>
      </c>
      <c r="G13" s="34">
        <v>464.08</v>
      </c>
      <c r="H13" s="32">
        <v>0</v>
      </c>
      <c r="I13" s="35">
        <f>H13*G13</f>
        <v>0</v>
      </c>
    </row>
    <row r="14" spans="1:10" x14ac:dyDescent="0.25">
      <c r="A14" s="94" t="s">
        <v>17</v>
      </c>
      <c r="B14" s="95">
        <v>2.37</v>
      </c>
      <c r="C14" s="32">
        <v>6</v>
      </c>
      <c r="D14" s="33">
        <f t="shared" si="0"/>
        <v>14.22</v>
      </c>
      <c r="E14" s="15"/>
      <c r="F14" s="29" t="s">
        <v>18</v>
      </c>
      <c r="G14" s="34">
        <v>0</v>
      </c>
      <c r="H14" s="32">
        <v>0</v>
      </c>
      <c r="I14" s="35">
        <f t="shared" ref="I14:I44" si="1">H14*G14</f>
        <v>0</v>
      </c>
    </row>
    <row r="15" spans="1:10" x14ac:dyDescent="0.25">
      <c r="A15" s="94" t="s">
        <v>19</v>
      </c>
      <c r="B15" s="95">
        <v>0.61</v>
      </c>
      <c r="C15" s="32">
        <v>6</v>
      </c>
      <c r="D15" s="33">
        <f t="shared" si="0"/>
        <v>3.66</v>
      </c>
      <c r="E15" s="15"/>
      <c r="F15" s="29" t="s">
        <v>20</v>
      </c>
      <c r="G15" s="34">
        <v>665.84</v>
      </c>
      <c r="H15" s="32">
        <v>0</v>
      </c>
      <c r="I15" s="35">
        <f t="shared" si="1"/>
        <v>0</v>
      </c>
    </row>
    <row r="16" spans="1:10" x14ac:dyDescent="0.25">
      <c r="A16" s="94" t="s">
        <v>21</v>
      </c>
      <c r="B16" s="95">
        <v>1.1299999999999999</v>
      </c>
      <c r="C16" s="32"/>
      <c r="D16" s="33">
        <f t="shared" si="0"/>
        <v>0</v>
      </c>
      <c r="E16" s="15"/>
      <c r="F16" s="29" t="s">
        <v>22</v>
      </c>
      <c r="G16" s="34">
        <v>0</v>
      </c>
      <c r="H16" s="32">
        <v>0</v>
      </c>
      <c r="I16" s="35">
        <f t="shared" si="1"/>
        <v>0</v>
      </c>
    </row>
    <row r="17" spans="1:9" x14ac:dyDescent="0.25">
      <c r="A17" s="26" t="s">
        <v>23</v>
      </c>
      <c r="B17" s="31">
        <v>9.48</v>
      </c>
      <c r="C17" s="32"/>
      <c r="D17" s="33">
        <f t="shared" si="0"/>
        <v>0</v>
      </c>
      <c r="E17" s="15"/>
      <c r="F17" s="96" t="s">
        <v>24</v>
      </c>
      <c r="G17" s="97">
        <v>335</v>
      </c>
      <c r="H17" s="32">
        <v>0</v>
      </c>
      <c r="I17" s="35">
        <f t="shared" si="1"/>
        <v>0</v>
      </c>
    </row>
    <row r="18" spans="1:9" x14ac:dyDescent="0.25">
      <c r="A18" s="26" t="s">
        <v>25</v>
      </c>
      <c r="B18" s="31">
        <v>22.71</v>
      </c>
      <c r="C18" s="32"/>
      <c r="D18" s="33">
        <f t="shared" si="0"/>
        <v>0</v>
      </c>
      <c r="E18" s="15"/>
      <c r="F18" s="29" t="s">
        <v>26</v>
      </c>
      <c r="G18" s="34">
        <v>0</v>
      </c>
      <c r="H18" s="32">
        <v>0</v>
      </c>
      <c r="I18" s="35">
        <f t="shared" si="1"/>
        <v>0</v>
      </c>
    </row>
    <row r="19" spans="1:9" x14ac:dyDescent="0.25">
      <c r="A19" s="26" t="s">
        <v>27</v>
      </c>
      <c r="B19" s="31">
        <v>31.32</v>
      </c>
      <c r="C19" s="32"/>
      <c r="D19" s="33">
        <f t="shared" si="0"/>
        <v>0</v>
      </c>
      <c r="E19" s="15"/>
      <c r="F19" s="29" t="s">
        <v>28</v>
      </c>
      <c r="G19" s="34">
        <v>592</v>
      </c>
      <c r="H19" s="32">
        <v>0</v>
      </c>
      <c r="I19" s="35">
        <f t="shared" si="1"/>
        <v>0</v>
      </c>
    </row>
    <row r="20" spans="1:9" x14ac:dyDescent="0.25">
      <c r="A20" s="26" t="s">
        <v>29</v>
      </c>
      <c r="B20" s="31">
        <v>38.869999999999997</v>
      </c>
      <c r="C20" s="36"/>
      <c r="D20" s="33">
        <f t="shared" si="0"/>
        <v>0</v>
      </c>
      <c r="E20" s="15"/>
      <c r="F20" s="29" t="s">
        <v>30</v>
      </c>
      <c r="G20" s="34">
        <v>0</v>
      </c>
      <c r="H20" s="32">
        <v>0</v>
      </c>
      <c r="I20" s="35">
        <f t="shared" si="1"/>
        <v>0</v>
      </c>
    </row>
    <row r="21" spans="1:9" x14ac:dyDescent="0.25">
      <c r="A21" s="26" t="s">
        <v>31</v>
      </c>
      <c r="B21" s="31">
        <v>48.19</v>
      </c>
      <c r="C21" s="36"/>
      <c r="D21" s="33">
        <f t="shared" si="0"/>
        <v>0</v>
      </c>
      <c r="E21" s="15"/>
      <c r="F21" s="29" t="s">
        <v>32</v>
      </c>
      <c r="G21" s="34">
        <v>852.49</v>
      </c>
      <c r="H21" s="32">
        <v>0</v>
      </c>
      <c r="I21" s="35">
        <f t="shared" si="1"/>
        <v>0</v>
      </c>
    </row>
    <row r="22" spans="1:9" x14ac:dyDescent="0.25">
      <c r="A22" s="37" t="s">
        <v>33</v>
      </c>
      <c r="B22" s="31">
        <v>67.680000000000007</v>
      </c>
      <c r="C22" s="36"/>
      <c r="D22" s="33">
        <f t="shared" si="0"/>
        <v>0</v>
      </c>
      <c r="E22" s="15"/>
      <c r="F22" s="29" t="s">
        <v>34</v>
      </c>
      <c r="G22" s="34">
        <v>0</v>
      </c>
      <c r="H22" s="32">
        <v>0</v>
      </c>
      <c r="I22" s="35">
        <f t="shared" si="1"/>
        <v>0</v>
      </c>
    </row>
    <row r="23" spans="1:9" x14ac:dyDescent="0.25">
      <c r="A23" s="37" t="s">
        <v>35</v>
      </c>
      <c r="B23" s="31">
        <v>97.64</v>
      </c>
      <c r="C23" s="36"/>
      <c r="D23" s="33">
        <f t="shared" si="0"/>
        <v>0</v>
      </c>
      <c r="E23" s="15"/>
      <c r="F23" s="29" t="s">
        <v>36</v>
      </c>
      <c r="G23" s="34">
        <v>0</v>
      </c>
      <c r="H23" s="32">
        <v>0</v>
      </c>
      <c r="I23" s="35">
        <f t="shared" si="1"/>
        <v>0</v>
      </c>
    </row>
    <row r="24" spans="1:9" x14ac:dyDescent="0.25">
      <c r="A24" s="37" t="s">
        <v>37</v>
      </c>
      <c r="B24" s="31">
        <v>124.35</v>
      </c>
      <c r="C24" s="36"/>
      <c r="D24" s="33">
        <f t="shared" si="0"/>
        <v>0</v>
      </c>
      <c r="E24" s="15"/>
      <c r="F24" s="29" t="s">
        <v>38</v>
      </c>
      <c r="G24" s="34">
        <v>665.84</v>
      </c>
      <c r="H24" s="32">
        <v>0</v>
      </c>
      <c r="I24" s="35">
        <f t="shared" si="1"/>
        <v>0</v>
      </c>
    </row>
    <row r="25" spans="1:9" x14ac:dyDescent="0.25">
      <c r="A25" s="37" t="s">
        <v>39</v>
      </c>
      <c r="B25" s="31">
        <v>207.14</v>
      </c>
      <c r="C25" s="36"/>
      <c r="D25" s="33">
        <f t="shared" si="0"/>
        <v>0</v>
      </c>
      <c r="E25" s="15"/>
      <c r="F25" s="29" t="s">
        <v>40</v>
      </c>
      <c r="G25" s="34">
        <v>0</v>
      </c>
      <c r="H25" s="32">
        <v>0</v>
      </c>
      <c r="I25" s="35">
        <f t="shared" si="1"/>
        <v>0</v>
      </c>
    </row>
    <row r="26" spans="1:9" x14ac:dyDescent="0.25">
      <c r="A26" s="94" t="s">
        <v>163</v>
      </c>
      <c r="B26" s="95">
        <v>1</v>
      </c>
      <c r="C26" s="36">
        <v>6</v>
      </c>
      <c r="D26" s="33">
        <f t="shared" si="0"/>
        <v>6</v>
      </c>
      <c r="E26" s="15"/>
      <c r="F26" s="29" t="s">
        <v>41</v>
      </c>
      <c r="G26" s="34">
        <v>852.49</v>
      </c>
      <c r="H26" s="32">
        <v>0</v>
      </c>
      <c r="I26" s="35">
        <f t="shared" si="1"/>
        <v>0</v>
      </c>
    </row>
    <row r="27" spans="1:9" x14ac:dyDescent="0.25">
      <c r="A27" s="26" t="s">
        <v>42</v>
      </c>
      <c r="B27" s="31">
        <v>1.05</v>
      </c>
      <c r="C27" s="36"/>
      <c r="D27" s="33">
        <f t="shared" si="0"/>
        <v>0</v>
      </c>
      <c r="E27" s="15"/>
      <c r="F27" s="29" t="s">
        <v>43</v>
      </c>
      <c r="G27" s="34">
        <v>665.84</v>
      </c>
      <c r="H27" s="32">
        <v>0</v>
      </c>
      <c r="I27" s="35">
        <f t="shared" si="1"/>
        <v>0</v>
      </c>
    </row>
    <row r="28" spans="1:9" x14ac:dyDescent="0.25">
      <c r="A28" s="26" t="s">
        <v>44</v>
      </c>
      <c r="B28" s="31">
        <v>1.32</v>
      </c>
      <c r="C28" s="36"/>
      <c r="D28" s="33">
        <f t="shared" si="0"/>
        <v>0</v>
      </c>
      <c r="E28" s="15"/>
      <c r="F28" s="29" t="s">
        <v>45</v>
      </c>
      <c r="G28" s="34">
        <v>0</v>
      </c>
      <c r="H28" s="32">
        <v>0</v>
      </c>
      <c r="I28" s="35">
        <f t="shared" si="1"/>
        <v>0</v>
      </c>
    </row>
    <row r="29" spans="1:9" x14ac:dyDescent="0.25">
      <c r="A29" s="94" t="s">
        <v>130</v>
      </c>
      <c r="B29" s="95">
        <v>1</v>
      </c>
      <c r="C29" s="36"/>
      <c r="D29" s="33">
        <f t="shared" si="0"/>
        <v>0</v>
      </c>
      <c r="E29" s="15"/>
      <c r="F29" s="96" t="s">
        <v>133</v>
      </c>
      <c r="G29" s="97">
        <v>590</v>
      </c>
      <c r="H29" s="32">
        <v>0</v>
      </c>
      <c r="I29" s="35">
        <f t="shared" si="1"/>
        <v>0</v>
      </c>
    </row>
    <row r="30" spans="1:9" x14ac:dyDescent="0.25">
      <c r="A30" s="94" t="s">
        <v>139</v>
      </c>
      <c r="B30" s="95">
        <v>0.96</v>
      </c>
      <c r="C30" s="36"/>
      <c r="D30" s="33">
        <f t="shared" si="0"/>
        <v>0</v>
      </c>
      <c r="E30" s="15"/>
      <c r="F30" s="39"/>
      <c r="G30" s="34"/>
      <c r="H30" s="32"/>
      <c r="I30" s="35"/>
    </row>
    <row r="31" spans="1:9" x14ac:dyDescent="0.25">
      <c r="A31" s="94" t="s">
        <v>140</v>
      </c>
      <c r="B31" s="95">
        <v>1.07</v>
      </c>
      <c r="C31" s="36"/>
      <c r="D31" s="33">
        <f t="shared" si="0"/>
        <v>0</v>
      </c>
      <c r="E31" s="15"/>
      <c r="F31" s="39"/>
      <c r="G31" s="34"/>
      <c r="H31" s="32"/>
      <c r="I31" s="35"/>
    </row>
    <row r="32" spans="1:9" x14ac:dyDescent="0.25">
      <c r="A32" s="26" t="s">
        <v>46</v>
      </c>
      <c r="B32" s="38">
        <v>1</v>
      </c>
      <c r="C32" s="36"/>
      <c r="D32" s="33">
        <f t="shared" si="0"/>
        <v>0</v>
      </c>
      <c r="E32" s="15"/>
      <c r="F32" s="29" t="s">
        <v>47</v>
      </c>
      <c r="G32" s="34">
        <v>0</v>
      </c>
      <c r="H32" s="32">
        <v>0</v>
      </c>
      <c r="I32" s="35">
        <f t="shared" si="1"/>
        <v>0</v>
      </c>
    </row>
    <row r="33" spans="1:11" x14ac:dyDescent="0.25">
      <c r="A33" s="94" t="s">
        <v>48</v>
      </c>
      <c r="B33" s="95">
        <v>15.74</v>
      </c>
      <c r="C33" s="36"/>
      <c r="D33" s="33">
        <f t="shared" si="0"/>
        <v>0</v>
      </c>
      <c r="E33" s="15"/>
      <c r="F33" s="29" t="s">
        <v>49</v>
      </c>
      <c r="G33" s="34">
        <v>0</v>
      </c>
      <c r="H33" s="32">
        <v>0</v>
      </c>
      <c r="I33" s="35">
        <f t="shared" si="1"/>
        <v>0</v>
      </c>
    </row>
    <row r="34" spans="1:11" x14ac:dyDescent="0.25">
      <c r="A34" s="94" t="s">
        <v>50</v>
      </c>
      <c r="B34" s="95">
        <v>1.55</v>
      </c>
      <c r="C34" s="36"/>
      <c r="D34" s="33">
        <f t="shared" si="0"/>
        <v>0</v>
      </c>
      <c r="E34" s="15"/>
      <c r="F34" s="29" t="s">
        <v>51</v>
      </c>
      <c r="G34" s="34">
        <v>0</v>
      </c>
      <c r="H34" s="32">
        <v>0</v>
      </c>
      <c r="I34" s="35">
        <f t="shared" si="1"/>
        <v>0</v>
      </c>
      <c r="K34" s="26"/>
    </row>
    <row r="35" spans="1:11" x14ac:dyDescent="0.25">
      <c r="A35" s="26" t="s">
        <v>52</v>
      </c>
      <c r="B35" s="31">
        <v>0.33</v>
      </c>
      <c r="C35" s="36"/>
      <c r="D35" s="33">
        <f t="shared" si="0"/>
        <v>0</v>
      </c>
      <c r="E35" s="15"/>
      <c r="F35" s="29" t="s">
        <v>53</v>
      </c>
      <c r="G35" s="34">
        <v>0</v>
      </c>
      <c r="H35" s="32">
        <v>0</v>
      </c>
      <c r="I35" s="35">
        <f t="shared" si="1"/>
        <v>0</v>
      </c>
    </row>
    <row r="36" spans="1:11" x14ac:dyDescent="0.25">
      <c r="A36" s="26" t="s">
        <v>54</v>
      </c>
      <c r="B36" s="31">
        <v>0.24</v>
      </c>
      <c r="C36" s="36"/>
      <c r="D36" s="33">
        <f t="shared" si="0"/>
        <v>0</v>
      </c>
      <c r="E36" s="15"/>
      <c r="F36" s="29" t="s">
        <v>55</v>
      </c>
      <c r="G36" s="34">
        <v>0</v>
      </c>
      <c r="H36" s="32">
        <v>0</v>
      </c>
      <c r="I36" s="35">
        <f t="shared" si="1"/>
        <v>0</v>
      </c>
    </row>
    <row r="37" spans="1:11" x14ac:dyDescent="0.25">
      <c r="A37" s="94" t="s">
        <v>137</v>
      </c>
      <c r="B37" s="95">
        <v>0.57999999999999996</v>
      </c>
      <c r="C37" s="36"/>
      <c r="D37" s="33">
        <f t="shared" si="0"/>
        <v>0</v>
      </c>
      <c r="E37" s="15"/>
      <c r="F37" s="29" t="s">
        <v>56</v>
      </c>
      <c r="G37" s="34">
        <v>0</v>
      </c>
      <c r="H37" s="32">
        <v>0</v>
      </c>
      <c r="I37" s="35">
        <f t="shared" si="1"/>
        <v>0</v>
      </c>
    </row>
    <row r="38" spans="1:11" x14ac:dyDescent="0.25">
      <c r="A38" s="94" t="s">
        <v>157</v>
      </c>
      <c r="B38" s="95">
        <v>0.72</v>
      </c>
      <c r="C38" s="36"/>
      <c r="D38" s="33">
        <f t="shared" si="0"/>
        <v>0</v>
      </c>
      <c r="E38" s="15"/>
      <c r="F38" s="29" t="s">
        <v>57</v>
      </c>
      <c r="G38" s="34">
        <v>0</v>
      </c>
      <c r="H38" s="32">
        <v>0</v>
      </c>
      <c r="I38" s="35">
        <f t="shared" si="1"/>
        <v>0</v>
      </c>
    </row>
    <row r="39" spans="1:11" x14ac:dyDescent="0.25">
      <c r="A39" s="94" t="s">
        <v>136</v>
      </c>
      <c r="B39" s="95">
        <v>0.34</v>
      </c>
      <c r="C39" s="36"/>
      <c r="D39" s="33">
        <f t="shared" si="0"/>
        <v>0</v>
      </c>
      <c r="E39" s="15"/>
      <c r="F39" s="29" t="s">
        <v>59</v>
      </c>
      <c r="G39" s="34">
        <v>0</v>
      </c>
      <c r="H39" s="32">
        <v>0</v>
      </c>
      <c r="I39" s="35">
        <f t="shared" si="1"/>
        <v>0</v>
      </c>
    </row>
    <row r="40" spans="1:11" ht="26.25" x14ac:dyDescent="0.25">
      <c r="A40" s="26" t="s">
        <v>58</v>
      </c>
      <c r="B40" s="31">
        <v>0</v>
      </c>
      <c r="C40" s="36"/>
      <c r="D40" s="33">
        <f t="shared" si="0"/>
        <v>0</v>
      </c>
      <c r="E40" s="15"/>
      <c r="F40" s="101" t="s">
        <v>60</v>
      </c>
      <c r="G40" s="97">
        <v>1028</v>
      </c>
      <c r="H40" s="40"/>
      <c r="I40" s="41">
        <f t="shared" si="1"/>
        <v>0</v>
      </c>
    </row>
    <row r="41" spans="1:11" x14ac:dyDescent="0.25">
      <c r="A41" s="26" t="s">
        <v>58</v>
      </c>
      <c r="B41" s="31">
        <v>0</v>
      </c>
      <c r="C41" s="36"/>
      <c r="D41" s="33">
        <f t="shared" si="0"/>
        <v>0</v>
      </c>
      <c r="E41" s="15"/>
      <c r="F41" s="29" t="s">
        <v>61</v>
      </c>
      <c r="G41" s="34">
        <v>0</v>
      </c>
      <c r="H41" s="32">
        <v>0</v>
      </c>
      <c r="I41" s="35">
        <f t="shared" si="1"/>
        <v>0</v>
      </c>
    </row>
    <row r="42" spans="1:11" x14ac:dyDescent="0.25">
      <c r="A42" s="26" t="s">
        <v>58</v>
      </c>
      <c r="B42" s="31">
        <v>0</v>
      </c>
      <c r="C42" s="36"/>
      <c r="D42" s="33">
        <f t="shared" si="0"/>
        <v>0</v>
      </c>
      <c r="E42" s="15"/>
      <c r="F42" s="29" t="s">
        <v>62</v>
      </c>
      <c r="G42" s="34">
        <v>0</v>
      </c>
      <c r="H42" s="32">
        <v>0</v>
      </c>
      <c r="I42" s="35">
        <f t="shared" si="1"/>
        <v>0</v>
      </c>
    </row>
    <row r="43" spans="1:11" x14ac:dyDescent="0.25">
      <c r="A43" s="94" t="s">
        <v>158</v>
      </c>
      <c r="B43" s="95">
        <v>7.68</v>
      </c>
      <c r="C43" s="36"/>
      <c r="D43" s="33">
        <f t="shared" si="0"/>
        <v>0</v>
      </c>
      <c r="E43" s="15"/>
      <c r="F43" s="29" t="s">
        <v>63</v>
      </c>
      <c r="G43" s="34">
        <v>0</v>
      </c>
      <c r="H43" s="32">
        <v>0</v>
      </c>
      <c r="I43" s="35">
        <f t="shared" si="1"/>
        <v>0</v>
      </c>
    </row>
    <row r="44" spans="1:11" ht="15.75" thickBot="1" x14ac:dyDescent="0.3">
      <c r="A44" s="94" t="s">
        <v>64</v>
      </c>
      <c r="B44" s="95">
        <v>5.22</v>
      </c>
      <c r="C44" s="36"/>
      <c r="D44" s="33">
        <f t="shared" si="0"/>
        <v>0</v>
      </c>
      <c r="E44" s="15"/>
      <c r="F44" s="29" t="s">
        <v>65</v>
      </c>
      <c r="G44" s="34">
        <v>395</v>
      </c>
      <c r="H44" s="32">
        <v>0</v>
      </c>
      <c r="I44" s="42">
        <f t="shared" si="1"/>
        <v>0</v>
      </c>
    </row>
    <row r="45" spans="1:11" ht="19.5" thickBot="1" x14ac:dyDescent="0.35">
      <c r="A45" s="94" t="s">
        <v>66</v>
      </c>
      <c r="B45" s="95">
        <v>71</v>
      </c>
      <c r="C45" s="36"/>
      <c r="D45" s="33">
        <f t="shared" si="0"/>
        <v>0</v>
      </c>
      <c r="E45" s="15"/>
      <c r="F45" s="43" t="s">
        <v>67</v>
      </c>
      <c r="G45" s="44"/>
      <c r="H45" s="29"/>
      <c r="I45" s="45">
        <f>SUM(I12:I44)</f>
        <v>0</v>
      </c>
    </row>
    <row r="46" spans="1:11" x14ac:dyDescent="0.25">
      <c r="A46" s="94" t="s">
        <v>68</v>
      </c>
      <c r="B46" s="95">
        <v>6.28</v>
      </c>
      <c r="C46" s="36"/>
      <c r="D46" s="33">
        <f t="shared" si="0"/>
        <v>0</v>
      </c>
      <c r="E46" s="15"/>
      <c r="F46" s="15"/>
      <c r="G46" s="15"/>
      <c r="H46" s="15"/>
      <c r="I46" s="15"/>
    </row>
    <row r="47" spans="1:11" x14ac:dyDescent="0.25">
      <c r="A47" s="94" t="s">
        <v>69</v>
      </c>
      <c r="B47" s="95">
        <v>71</v>
      </c>
      <c r="C47" s="36"/>
      <c r="D47" s="33">
        <f t="shared" si="0"/>
        <v>0</v>
      </c>
      <c r="E47" s="15"/>
      <c r="F47" s="15"/>
      <c r="G47" s="15"/>
      <c r="H47" s="15"/>
      <c r="I47" s="15"/>
    </row>
    <row r="48" spans="1:11" x14ac:dyDescent="0.25">
      <c r="A48" s="94" t="s">
        <v>131</v>
      </c>
      <c r="B48" s="95">
        <v>8</v>
      </c>
      <c r="C48" s="36"/>
      <c r="D48" s="33">
        <f t="shared" si="0"/>
        <v>0</v>
      </c>
      <c r="E48" s="15"/>
      <c r="F48" s="15"/>
      <c r="G48" s="15"/>
      <c r="H48" s="15"/>
      <c r="I48" s="15"/>
    </row>
    <row r="49" spans="1:10" x14ac:dyDescent="0.25">
      <c r="A49" s="94" t="s">
        <v>132</v>
      </c>
      <c r="B49" s="95">
        <v>8.85</v>
      </c>
      <c r="C49" s="36"/>
      <c r="D49" s="33">
        <f t="shared" si="0"/>
        <v>0</v>
      </c>
      <c r="E49" s="15"/>
      <c r="F49" s="15"/>
      <c r="G49" s="15"/>
      <c r="H49" s="15"/>
      <c r="I49" s="15"/>
    </row>
    <row r="50" spans="1:10" x14ac:dyDescent="0.25">
      <c r="A50" s="94" t="s">
        <v>70</v>
      </c>
      <c r="B50" s="95">
        <v>45</v>
      </c>
      <c r="C50" s="47">
        <v>1</v>
      </c>
      <c r="D50" s="48">
        <f t="shared" si="0"/>
        <v>45</v>
      </c>
      <c r="E50" s="15"/>
      <c r="F50" s="15"/>
      <c r="G50" s="15"/>
      <c r="H50" s="15"/>
      <c r="I50" s="15"/>
    </row>
    <row r="51" spans="1:10" x14ac:dyDescent="0.25">
      <c r="A51" s="94" t="s">
        <v>134</v>
      </c>
      <c r="B51" s="95">
        <v>40</v>
      </c>
      <c r="C51" s="36"/>
      <c r="D51" s="33">
        <f t="shared" si="0"/>
        <v>0</v>
      </c>
      <c r="E51" s="15"/>
      <c r="F51" s="15"/>
      <c r="G51" s="15"/>
      <c r="H51" s="15"/>
      <c r="I51" s="15"/>
    </row>
    <row r="52" spans="1:10" x14ac:dyDescent="0.25">
      <c r="A52" s="94" t="s">
        <v>135</v>
      </c>
      <c r="B52" s="95">
        <v>4</v>
      </c>
      <c r="C52" s="36"/>
      <c r="D52" s="49">
        <f t="shared" si="0"/>
        <v>0</v>
      </c>
      <c r="E52" s="15"/>
      <c r="F52" s="15"/>
      <c r="G52" s="15"/>
      <c r="H52" s="15"/>
      <c r="I52" s="15"/>
    </row>
    <row r="53" spans="1:10" ht="26.25" x14ac:dyDescent="0.25">
      <c r="A53" s="99" t="s">
        <v>138</v>
      </c>
      <c r="B53" s="95">
        <v>23.18</v>
      </c>
      <c r="C53" s="36"/>
      <c r="D53" s="49">
        <f t="shared" si="0"/>
        <v>0</v>
      </c>
      <c r="E53" s="15"/>
      <c r="F53" s="15"/>
      <c r="G53" s="15"/>
      <c r="H53" s="15"/>
      <c r="I53" s="15"/>
    </row>
    <row r="54" spans="1:10" x14ac:dyDescent="0.25">
      <c r="A54" s="94" t="s">
        <v>126</v>
      </c>
      <c r="B54" s="95">
        <v>8.75</v>
      </c>
      <c r="C54" s="36"/>
      <c r="D54" s="49">
        <f t="shared" si="0"/>
        <v>0</v>
      </c>
      <c r="E54" s="15"/>
      <c r="F54" s="15"/>
      <c r="G54" s="15"/>
      <c r="H54" s="15"/>
      <c r="I54" s="15"/>
    </row>
    <row r="55" spans="1:10" ht="15.75" thickBot="1" x14ac:dyDescent="0.3">
      <c r="A55" s="26" t="s">
        <v>71</v>
      </c>
      <c r="B55" s="31">
        <v>1111.52</v>
      </c>
      <c r="C55" s="36"/>
      <c r="D55" s="49">
        <f t="shared" si="0"/>
        <v>0</v>
      </c>
      <c r="E55" s="15"/>
      <c r="F55" s="15"/>
      <c r="G55" s="15"/>
      <c r="H55" s="15"/>
      <c r="I55" s="15"/>
    </row>
    <row r="56" spans="1:10" ht="19.5" thickBot="1" x14ac:dyDescent="0.35">
      <c r="A56" s="43" t="s">
        <v>67</v>
      </c>
      <c r="B56" s="50"/>
      <c r="C56" s="29"/>
      <c r="D56" s="45">
        <f>SUM(D12:D55)*1.13</f>
        <v>77.834399999999988</v>
      </c>
      <c r="E56" s="15"/>
      <c r="F56" s="15"/>
      <c r="G56" s="15"/>
      <c r="H56" s="15"/>
      <c r="I56" s="15"/>
    </row>
    <row r="57" spans="1:10" x14ac:dyDescent="0.25">
      <c r="A57" s="26"/>
      <c r="B57" s="50"/>
      <c r="C57" s="29"/>
      <c r="D57" s="29"/>
      <c r="E57" s="15"/>
      <c r="F57" s="15"/>
      <c r="G57" s="15"/>
      <c r="H57" s="15"/>
      <c r="I57" s="15"/>
    </row>
    <row r="58" spans="1:10" ht="15.75" thickBot="1" x14ac:dyDescent="0.3">
      <c r="D58" s="6"/>
    </row>
    <row r="59" spans="1:10" ht="19.5" thickBot="1" x14ac:dyDescent="0.35">
      <c r="A59" s="21" t="s">
        <v>72</v>
      </c>
      <c r="B59" s="22" t="s">
        <v>10</v>
      </c>
      <c r="C59" s="23" t="s">
        <v>11</v>
      </c>
      <c r="D59" s="24" t="s">
        <v>0</v>
      </c>
      <c r="E59" s="51"/>
      <c r="F59" s="21" t="s">
        <v>73</v>
      </c>
      <c r="G59" s="22" t="s">
        <v>10</v>
      </c>
      <c r="H59" s="23" t="s">
        <v>11</v>
      </c>
      <c r="I59" s="24" t="s">
        <v>0</v>
      </c>
    </row>
    <row r="60" spans="1:10" x14ac:dyDescent="0.25">
      <c r="A60" s="94" t="s">
        <v>149</v>
      </c>
      <c r="B60" s="98">
        <v>9.0708000000000002</v>
      </c>
      <c r="C60" s="52">
        <v>1</v>
      </c>
      <c r="D60" s="53">
        <f>C60*B60</f>
        <v>9.0708000000000002</v>
      </c>
      <c r="E60" s="54"/>
      <c r="F60" s="26" t="s">
        <v>74</v>
      </c>
      <c r="G60" s="52">
        <v>1</v>
      </c>
      <c r="H60" s="55"/>
      <c r="I60" s="53">
        <f>G60*H60</f>
        <v>0</v>
      </c>
      <c r="J60" s="56"/>
    </row>
    <row r="61" spans="1:10" x14ac:dyDescent="0.25">
      <c r="A61" s="57" t="s">
        <v>75</v>
      </c>
      <c r="B61" s="31">
        <v>0</v>
      </c>
      <c r="C61" s="52"/>
      <c r="D61" s="55">
        <f t="shared" ref="D61:D89" si="2">B61*C61</f>
        <v>0</v>
      </c>
      <c r="E61" s="26"/>
      <c r="F61" s="26" t="s">
        <v>76</v>
      </c>
      <c r="G61" s="58">
        <v>1.99</v>
      </c>
      <c r="H61" s="55"/>
      <c r="I61" s="55">
        <f t="shared" ref="I61:I89" si="3">G61*H61</f>
        <v>0</v>
      </c>
    </row>
    <row r="62" spans="1:10" x14ac:dyDescent="0.25">
      <c r="A62" s="94" t="s">
        <v>77</v>
      </c>
      <c r="B62" s="95">
        <v>0.44</v>
      </c>
      <c r="C62" s="52">
        <v>1</v>
      </c>
      <c r="D62" s="55">
        <f t="shared" si="2"/>
        <v>0.44</v>
      </c>
      <c r="E62" s="26"/>
      <c r="F62" s="94" t="s">
        <v>78</v>
      </c>
      <c r="G62" s="100">
        <v>2.4779</v>
      </c>
      <c r="H62" s="59"/>
      <c r="I62" s="55">
        <f t="shared" si="3"/>
        <v>0</v>
      </c>
    </row>
    <row r="63" spans="1:10" x14ac:dyDescent="0.25">
      <c r="A63" s="94" t="s">
        <v>141</v>
      </c>
      <c r="B63" s="95">
        <v>1.06</v>
      </c>
      <c r="C63" s="52">
        <v>1</v>
      </c>
      <c r="D63" s="55">
        <f t="shared" si="2"/>
        <v>1.06</v>
      </c>
      <c r="E63" s="60"/>
      <c r="F63" s="26" t="s">
        <v>79</v>
      </c>
      <c r="G63" s="58">
        <v>2.19</v>
      </c>
      <c r="H63" s="59"/>
      <c r="I63" s="55">
        <f t="shared" si="3"/>
        <v>0</v>
      </c>
    </row>
    <row r="64" spans="1:10" x14ac:dyDescent="0.25">
      <c r="A64" s="26" t="s">
        <v>80</v>
      </c>
      <c r="B64" s="31">
        <v>4.25</v>
      </c>
      <c r="C64" s="52">
        <v>1</v>
      </c>
      <c r="D64" s="55">
        <f t="shared" si="2"/>
        <v>4.25</v>
      </c>
      <c r="E64" s="60"/>
      <c r="F64" s="94" t="s">
        <v>81</v>
      </c>
      <c r="G64" s="100">
        <v>2.1800000000000002</v>
      </c>
      <c r="H64" s="59">
        <v>7</v>
      </c>
      <c r="I64" s="55">
        <f t="shared" si="3"/>
        <v>15.260000000000002</v>
      </c>
    </row>
    <row r="65" spans="1:10" x14ac:dyDescent="0.25">
      <c r="A65" s="94" t="s">
        <v>144</v>
      </c>
      <c r="B65" s="97">
        <v>0.30969999999999998</v>
      </c>
      <c r="C65" s="52">
        <v>10</v>
      </c>
      <c r="D65" s="55">
        <f t="shared" si="2"/>
        <v>3.0969999999999995</v>
      </c>
      <c r="E65" s="60"/>
      <c r="F65" s="26" t="s">
        <v>82</v>
      </c>
      <c r="G65" s="58">
        <v>0.81</v>
      </c>
      <c r="H65" s="59"/>
      <c r="I65" s="55">
        <f t="shared" si="3"/>
        <v>0</v>
      </c>
    </row>
    <row r="66" spans="1:10" x14ac:dyDescent="0.25">
      <c r="A66" s="94" t="s">
        <v>145</v>
      </c>
      <c r="B66" s="97">
        <v>3.5400000000000001E-2</v>
      </c>
      <c r="C66" s="52"/>
      <c r="D66" s="55">
        <f t="shared" si="2"/>
        <v>0</v>
      </c>
      <c r="E66" s="60"/>
      <c r="F66" s="26" t="s">
        <v>83</v>
      </c>
      <c r="G66" s="58">
        <v>1.2</v>
      </c>
      <c r="H66" s="55"/>
      <c r="I66" s="55">
        <f t="shared" si="3"/>
        <v>0</v>
      </c>
    </row>
    <row r="67" spans="1:10" x14ac:dyDescent="0.25">
      <c r="A67" s="94" t="s">
        <v>146</v>
      </c>
      <c r="B67" s="97">
        <v>0.8407</v>
      </c>
      <c r="C67" s="52"/>
      <c r="D67" s="55">
        <f t="shared" si="2"/>
        <v>0</v>
      </c>
      <c r="E67" s="60"/>
      <c r="F67" s="26"/>
      <c r="G67" s="58"/>
      <c r="H67" s="59"/>
      <c r="I67" s="55">
        <f t="shared" si="3"/>
        <v>0</v>
      </c>
    </row>
    <row r="68" spans="1:10" x14ac:dyDescent="0.25">
      <c r="A68" s="94" t="s">
        <v>147</v>
      </c>
      <c r="B68" s="97">
        <v>5.3100000000000001E-2</v>
      </c>
      <c r="C68" s="52">
        <v>10</v>
      </c>
      <c r="D68" s="55">
        <f t="shared" si="2"/>
        <v>0.53100000000000003</v>
      </c>
      <c r="E68" s="60"/>
      <c r="F68" s="26"/>
      <c r="G68" s="58"/>
      <c r="H68" s="59"/>
      <c r="I68" s="55">
        <f t="shared" si="3"/>
        <v>0</v>
      </c>
    </row>
    <row r="69" spans="1:10" x14ac:dyDescent="0.25">
      <c r="A69" s="26" t="s">
        <v>142</v>
      </c>
      <c r="B69" s="31">
        <v>0.28999999999999998</v>
      </c>
      <c r="C69" s="52"/>
      <c r="D69" s="55">
        <f t="shared" si="2"/>
        <v>0</v>
      </c>
      <c r="E69" s="60"/>
      <c r="F69" s="94" t="s">
        <v>84</v>
      </c>
      <c r="G69" s="100">
        <v>0.47789999999999999</v>
      </c>
      <c r="H69" s="55"/>
      <c r="I69" s="55">
        <f t="shared" si="3"/>
        <v>0</v>
      </c>
    </row>
    <row r="70" spans="1:10" x14ac:dyDescent="0.25">
      <c r="A70" s="26" t="s">
        <v>85</v>
      </c>
      <c r="B70" s="31">
        <v>2.4</v>
      </c>
      <c r="C70" s="52"/>
      <c r="D70" s="55">
        <f t="shared" si="2"/>
        <v>0</v>
      </c>
      <c r="E70" s="60"/>
      <c r="F70" s="26" t="s">
        <v>86</v>
      </c>
      <c r="G70" s="58">
        <v>0.85</v>
      </c>
      <c r="H70" s="55"/>
      <c r="I70" s="55">
        <f t="shared" si="3"/>
        <v>0</v>
      </c>
    </row>
    <row r="71" spans="1:10" x14ac:dyDescent="0.25">
      <c r="A71" s="94" t="s">
        <v>87</v>
      </c>
      <c r="B71" s="95">
        <v>8.8499999999999995E-2</v>
      </c>
      <c r="C71" s="52"/>
      <c r="D71" s="55">
        <f t="shared" si="2"/>
        <v>0</v>
      </c>
      <c r="E71" s="60"/>
      <c r="F71" s="94" t="s">
        <v>88</v>
      </c>
      <c r="G71" s="100">
        <v>8.81</v>
      </c>
      <c r="H71" s="55"/>
      <c r="I71" s="55">
        <f t="shared" si="3"/>
        <v>0</v>
      </c>
    </row>
    <row r="72" spans="1:10" x14ac:dyDescent="0.25">
      <c r="A72" s="26" t="s">
        <v>89</v>
      </c>
      <c r="B72" s="31">
        <v>0.18</v>
      </c>
      <c r="C72" s="52"/>
      <c r="D72" s="55">
        <f t="shared" si="2"/>
        <v>0</v>
      </c>
      <c r="E72" s="60"/>
      <c r="F72" s="26" t="s">
        <v>155</v>
      </c>
      <c r="G72" s="58">
        <v>50.95</v>
      </c>
      <c r="H72" s="55"/>
      <c r="I72" s="55">
        <f t="shared" si="3"/>
        <v>0</v>
      </c>
    </row>
    <row r="73" spans="1:10" x14ac:dyDescent="0.25">
      <c r="A73" s="94" t="s">
        <v>90</v>
      </c>
      <c r="B73" s="95">
        <v>0.13270000000000001</v>
      </c>
      <c r="C73" s="52">
        <v>6</v>
      </c>
      <c r="D73" s="55">
        <f t="shared" si="2"/>
        <v>0.79620000000000002</v>
      </c>
      <c r="E73" s="60"/>
      <c r="F73" s="94" t="s">
        <v>91</v>
      </c>
      <c r="G73" s="100">
        <v>1.1504000000000001</v>
      </c>
      <c r="H73" s="59">
        <v>1</v>
      </c>
      <c r="I73" s="55">
        <f t="shared" si="3"/>
        <v>1.1504000000000001</v>
      </c>
    </row>
    <row r="74" spans="1:10" x14ac:dyDescent="0.25">
      <c r="A74" s="94" t="s">
        <v>143</v>
      </c>
      <c r="B74" s="95">
        <v>6.1899999999999997E-2</v>
      </c>
      <c r="C74" s="52"/>
      <c r="D74" s="55">
        <f t="shared" si="2"/>
        <v>0</v>
      </c>
      <c r="E74" s="60"/>
      <c r="F74" s="94" t="s">
        <v>151</v>
      </c>
      <c r="G74" s="100">
        <v>11.327400000000001</v>
      </c>
      <c r="H74" s="59"/>
      <c r="I74" s="55">
        <f t="shared" si="3"/>
        <v>0</v>
      </c>
    </row>
    <row r="75" spans="1:10" x14ac:dyDescent="0.25">
      <c r="A75" s="94"/>
      <c r="B75" s="95"/>
      <c r="C75" s="52"/>
      <c r="D75" s="55">
        <f t="shared" si="2"/>
        <v>0</v>
      </c>
      <c r="E75" s="60"/>
      <c r="F75" s="94" t="s">
        <v>152</v>
      </c>
      <c r="G75" s="100">
        <v>10.575200000000001</v>
      </c>
      <c r="H75" s="59"/>
      <c r="I75" s="55">
        <f t="shared" si="3"/>
        <v>0</v>
      </c>
    </row>
    <row r="76" spans="1:10" x14ac:dyDescent="0.25">
      <c r="A76" s="26" t="s">
        <v>127</v>
      </c>
      <c r="B76" s="31">
        <v>0.2</v>
      </c>
      <c r="C76" s="52"/>
      <c r="D76" s="55">
        <f t="shared" si="2"/>
        <v>0</v>
      </c>
      <c r="E76" s="60"/>
      <c r="F76" s="26" t="s">
        <v>128</v>
      </c>
      <c r="G76" s="58">
        <v>11.95</v>
      </c>
      <c r="H76" s="59"/>
      <c r="I76" s="55">
        <f t="shared" si="3"/>
        <v>0</v>
      </c>
    </row>
    <row r="77" spans="1:10" x14ac:dyDescent="0.25">
      <c r="A77" s="26" t="s">
        <v>92</v>
      </c>
      <c r="B77" s="31">
        <v>0.75</v>
      </c>
      <c r="C77" s="52"/>
      <c r="D77" s="55">
        <f t="shared" si="2"/>
        <v>0</v>
      </c>
      <c r="E77" s="26"/>
      <c r="F77" s="26" t="s">
        <v>93</v>
      </c>
      <c r="G77" s="58">
        <v>0</v>
      </c>
      <c r="H77" s="59"/>
      <c r="I77" s="55">
        <f t="shared" si="3"/>
        <v>0</v>
      </c>
    </row>
    <row r="78" spans="1:10" x14ac:dyDescent="0.25">
      <c r="A78" s="26" t="s">
        <v>94</v>
      </c>
      <c r="B78" s="31">
        <v>0.15</v>
      </c>
      <c r="C78" s="52"/>
      <c r="D78" s="55">
        <f t="shared" si="2"/>
        <v>0</v>
      </c>
      <c r="E78" s="26"/>
      <c r="F78" s="46" t="s">
        <v>95</v>
      </c>
      <c r="G78" s="61">
        <v>14.5</v>
      </c>
      <c r="H78" s="59">
        <v>1</v>
      </c>
      <c r="I78" s="55">
        <f t="shared" si="3"/>
        <v>14.5</v>
      </c>
      <c r="J78" s="56"/>
    </row>
    <row r="79" spans="1:10" x14ac:dyDescent="0.25">
      <c r="A79" s="94" t="s">
        <v>148</v>
      </c>
      <c r="B79" s="95">
        <v>2.5663999999999998</v>
      </c>
      <c r="C79" s="62">
        <v>3</v>
      </c>
      <c r="D79" s="59">
        <f t="shared" si="2"/>
        <v>7.6991999999999994</v>
      </c>
      <c r="E79" s="26"/>
      <c r="F79" s="26" t="s">
        <v>96</v>
      </c>
      <c r="G79" s="58">
        <v>0.5</v>
      </c>
      <c r="H79" s="59"/>
      <c r="I79" s="55">
        <f t="shared" si="3"/>
        <v>0</v>
      </c>
      <c r="J79" s="56"/>
    </row>
    <row r="80" spans="1:10" x14ac:dyDescent="0.25">
      <c r="A80" s="26" t="s">
        <v>97</v>
      </c>
      <c r="B80" s="31">
        <v>21.95</v>
      </c>
      <c r="C80" s="52"/>
      <c r="D80" s="55">
        <f t="shared" si="2"/>
        <v>0</v>
      </c>
      <c r="E80" s="26"/>
      <c r="F80" s="26" t="s">
        <v>98</v>
      </c>
      <c r="G80" s="58">
        <v>0.15</v>
      </c>
      <c r="H80" s="59"/>
      <c r="I80" s="55">
        <f t="shared" si="3"/>
        <v>0</v>
      </c>
    </row>
    <row r="81" spans="1:9" x14ac:dyDescent="0.25">
      <c r="A81" s="26" t="s">
        <v>99</v>
      </c>
      <c r="B81" s="31">
        <v>2.15</v>
      </c>
      <c r="C81" s="52"/>
      <c r="D81" s="55">
        <f t="shared" si="2"/>
        <v>0</v>
      </c>
      <c r="E81" s="26"/>
      <c r="F81" s="26" t="s">
        <v>100</v>
      </c>
      <c r="G81" s="58">
        <v>1.85</v>
      </c>
      <c r="H81" s="59"/>
      <c r="I81" s="55">
        <f t="shared" si="3"/>
        <v>0</v>
      </c>
    </row>
    <row r="82" spans="1:9" x14ac:dyDescent="0.25">
      <c r="A82" s="26" t="s">
        <v>101</v>
      </c>
      <c r="B82" s="31">
        <v>0</v>
      </c>
      <c r="C82" s="52"/>
      <c r="D82" s="55">
        <f t="shared" si="2"/>
        <v>0</v>
      </c>
      <c r="E82" s="26"/>
      <c r="F82" s="26" t="s">
        <v>102</v>
      </c>
      <c r="G82" s="58">
        <v>170</v>
      </c>
      <c r="H82" s="59"/>
      <c r="I82" s="55">
        <f t="shared" si="3"/>
        <v>0</v>
      </c>
    </row>
    <row r="83" spans="1:9" x14ac:dyDescent="0.25">
      <c r="A83" s="46" t="s">
        <v>159</v>
      </c>
      <c r="B83" s="38">
        <v>2.35</v>
      </c>
      <c r="C83" s="62"/>
      <c r="D83" s="59">
        <f t="shared" si="2"/>
        <v>0</v>
      </c>
      <c r="E83" s="26"/>
      <c r="F83" s="26" t="s">
        <v>156</v>
      </c>
      <c r="G83" s="58">
        <v>0.1</v>
      </c>
      <c r="H83" s="59">
        <v>14</v>
      </c>
      <c r="I83" s="55">
        <f t="shared" si="3"/>
        <v>1.4000000000000001</v>
      </c>
    </row>
    <row r="84" spans="1:9" x14ac:dyDescent="0.25">
      <c r="A84" s="26" t="s">
        <v>160</v>
      </c>
      <c r="B84" s="31">
        <v>1</v>
      </c>
      <c r="C84" s="52"/>
      <c r="D84" s="55">
        <f t="shared" si="2"/>
        <v>0</v>
      </c>
      <c r="E84" s="26"/>
      <c r="F84" s="26" t="s">
        <v>161</v>
      </c>
      <c r="G84" s="58">
        <v>0.88</v>
      </c>
      <c r="H84" s="59"/>
      <c r="I84" s="55">
        <f t="shared" si="3"/>
        <v>0</v>
      </c>
    </row>
    <row r="85" spans="1:9" x14ac:dyDescent="0.25">
      <c r="A85" s="94" t="s">
        <v>150</v>
      </c>
      <c r="B85" s="95">
        <v>1.7257</v>
      </c>
      <c r="C85" s="52"/>
      <c r="D85" s="63">
        <f t="shared" si="2"/>
        <v>0</v>
      </c>
      <c r="E85" s="26"/>
      <c r="F85" s="26" t="s">
        <v>168</v>
      </c>
      <c r="G85" s="58">
        <v>9.25</v>
      </c>
      <c r="H85" s="59">
        <v>0.25</v>
      </c>
      <c r="I85" s="55">
        <f t="shared" si="3"/>
        <v>2.3125</v>
      </c>
    </row>
    <row r="86" spans="1:9" x14ac:dyDescent="0.25">
      <c r="A86" s="26"/>
      <c r="B86" s="31"/>
      <c r="C86" s="52"/>
      <c r="D86" s="63">
        <f t="shared" si="2"/>
        <v>0</v>
      </c>
      <c r="E86" s="26"/>
      <c r="F86" s="94" t="s">
        <v>129</v>
      </c>
      <c r="G86" s="100">
        <v>8.59</v>
      </c>
      <c r="H86" s="59">
        <v>1</v>
      </c>
      <c r="I86" s="55">
        <f t="shared" si="3"/>
        <v>8.59</v>
      </c>
    </row>
    <row r="87" spans="1:9" x14ac:dyDescent="0.25">
      <c r="A87" s="26"/>
      <c r="B87" s="31"/>
      <c r="C87" s="52"/>
      <c r="D87" s="63">
        <f t="shared" si="2"/>
        <v>0</v>
      </c>
      <c r="E87" s="26"/>
      <c r="F87" s="46" t="s">
        <v>162</v>
      </c>
      <c r="G87" s="61">
        <v>2</v>
      </c>
      <c r="H87" s="59">
        <v>1</v>
      </c>
      <c r="I87" s="63">
        <f t="shared" si="3"/>
        <v>2</v>
      </c>
    </row>
    <row r="88" spans="1:9" x14ac:dyDescent="0.25">
      <c r="A88" s="26"/>
      <c r="B88" s="31"/>
      <c r="C88" s="52"/>
      <c r="D88" s="63"/>
      <c r="E88" s="26"/>
      <c r="F88" s="46" t="s">
        <v>165</v>
      </c>
      <c r="G88" s="61">
        <v>18.95</v>
      </c>
      <c r="H88" s="59"/>
      <c r="I88" s="63">
        <f t="shared" si="3"/>
        <v>0</v>
      </c>
    </row>
    <row r="89" spans="1:9" ht="15.75" thickBot="1" x14ac:dyDescent="0.3">
      <c r="A89" s="26" t="s">
        <v>103</v>
      </c>
      <c r="B89" s="31">
        <v>1</v>
      </c>
      <c r="C89" s="52"/>
      <c r="D89" s="63">
        <f t="shared" si="2"/>
        <v>0</v>
      </c>
      <c r="E89" s="26"/>
      <c r="F89" s="26" t="s">
        <v>104</v>
      </c>
      <c r="G89" s="58">
        <v>45.95</v>
      </c>
      <c r="H89" s="59"/>
      <c r="I89" s="63">
        <f t="shared" si="3"/>
        <v>0</v>
      </c>
    </row>
    <row r="90" spans="1:9" ht="15" customHeight="1" thickBot="1" x14ac:dyDescent="0.3">
      <c r="A90" s="110" t="s">
        <v>67</v>
      </c>
      <c r="B90" s="111"/>
      <c r="C90" s="112"/>
      <c r="D90" s="113">
        <f>SUM(D60:D89)*1.13</f>
        <v>30.44694599999999</v>
      </c>
      <c r="E90" s="114"/>
      <c r="F90" s="110" t="s">
        <v>67</v>
      </c>
      <c r="G90" s="15"/>
      <c r="H90" s="15"/>
      <c r="I90" s="64">
        <f>SUM(I60:I89)*1.13</f>
        <v>51.090577000000003</v>
      </c>
    </row>
    <row r="91" spans="1:9" x14ac:dyDescent="0.25">
      <c r="A91" s="15"/>
      <c r="B91" s="16"/>
      <c r="C91" s="15"/>
      <c r="D91" s="15"/>
      <c r="E91" s="15"/>
      <c r="F91" s="15"/>
      <c r="G91" s="15"/>
      <c r="H91" s="15"/>
      <c r="I91" s="15"/>
    </row>
    <row r="92" spans="1:9" x14ac:dyDescent="0.25">
      <c r="A92" s="15" t="s">
        <v>105</v>
      </c>
      <c r="B92" s="16"/>
      <c r="C92" s="15"/>
      <c r="D92" s="15"/>
      <c r="E92" s="15"/>
      <c r="F92" s="15"/>
      <c r="G92" s="15"/>
      <c r="H92" s="15"/>
      <c r="I92" s="15"/>
    </row>
    <row r="93" spans="1:9" x14ac:dyDescent="0.25">
      <c r="A93" s="15"/>
      <c r="B93" s="16"/>
      <c r="C93" s="15"/>
      <c r="D93" s="15"/>
      <c r="E93" s="15"/>
      <c r="F93" s="15"/>
      <c r="G93" s="15"/>
      <c r="H93" s="15"/>
      <c r="I93" s="15"/>
    </row>
    <row r="94" spans="1:9" x14ac:dyDescent="0.25">
      <c r="A94" s="15"/>
      <c r="B94" s="16">
        <v>10</v>
      </c>
      <c r="C94" s="15"/>
      <c r="D94" s="15"/>
      <c r="E94" s="15"/>
      <c r="F94" s="15"/>
      <c r="G94" s="15"/>
      <c r="H94" s="15"/>
      <c r="I94" s="15"/>
    </row>
    <row r="95" spans="1:9" x14ac:dyDescent="0.25">
      <c r="A95" s="15"/>
      <c r="B95" s="16"/>
      <c r="C95" s="15"/>
      <c r="D95" s="15"/>
      <c r="E95" s="15"/>
      <c r="F95" s="15"/>
      <c r="G95" s="15"/>
      <c r="H95" s="15"/>
      <c r="I95" s="15"/>
    </row>
    <row r="96" spans="1:9" hidden="1" x14ac:dyDescent="0.25">
      <c r="A96" s="65" t="s">
        <v>106</v>
      </c>
      <c r="B96" s="66"/>
      <c r="C96" s="67">
        <v>1617</v>
      </c>
      <c r="D96" s="15"/>
      <c r="E96" s="15"/>
      <c r="F96" s="15"/>
      <c r="G96" s="15"/>
      <c r="H96" s="15"/>
      <c r="I96" s="15"/>
    </row>
    <row r="97" spans="1:9" hidden="1" x14ac:dyDescent="0.25">
      <c r="A97" s="68" t="s">
        <v>107</v>
      </c>
      <c r="B97" s="69"/>
      <c r="C97" s="70">
        <v>0</v>
      </c>
      <c r="D97" s="15"/>
      <c r="E97" s="15"/>
      <c r="F97" s="15"/>
      <c r="G97" s="15"/>
      <c r="H97" s="15"/>
      <c r="I97" s="15"/>
    </row>
    <row r="98" spans="1:9" hidden="1" x14ac:dyDescent="0.25">
      <c r="A98" s="68" t="s">
        <v>108</v>
      </c>
      <c r="B98" s="69"/>
      <c r="C98" s="71">
        <f>C96*C97</f>
        <v>0</v>
      </c>
    </row>
    <row r="99" spans="1:9" ht="15.75" hidden="1" thickBot="1" x14ac:dyDescent="0.3">
      <c r="A99" s="1" t="s">
        <v>109</v>
      </c>
      <c r="B99" s="72"/>
      <c r="C99" s="73">
        <f>C96+C98</f>
        <v>1617</v>
      </c>
    </row>
    <row r="100" spans="1:9" hidden="1" x14ac:dyDescent="0.25"/>
    <row r="101" spans="1:9" hidden="1" x14ac:dyDescent="0.25"/>
    <row r="102" spans="1:9" hidden="1" x14ac:dyDescent="0.25">
      <c r="A102" s="65" t="s">
        <v>106</v>
      </c>
      <c r="B102" s="66"/>
      <c r="C102" s="67">
        <v>1617</v>
      </c>
    </row>
    <row r="103" spans="1:9" hidden="1" x14ac:dyDescent="0.25">
      <c r="A103" s="68" t="s">
        <v>110</v>
      </c>
      <c r="B103" s="69"/>
      <c r="C103" s="70">
        <v>0</v>
      </c>
    </row>
    <row r="104" spans="1:9" hidden="1" x14ac:dyDescent="0.25">
      <c r="A104" s="68" t="s">
        <v>108</v>
      </c>
      <c r="B104" s="69"/>
      <c r="C104" s="71">
        <f>C102*C103</f>
        <v>0</v>
      </c>
    </row>
    <row r="105" spans="1:9" ht="15.75" hidden="1" thickBot="1" x14ac:dyDescent="0.3">
      <c r="A105" s="1" t="s">
        <v>109</v>
      </c>
      <c r="B105" s="72"/>
      <c r="C105" s="73">
        <f>C102+C104</f>
        <v>1617</v>
      </c>
    </row>
    <row r="106" spans="1:9" hidden="1" x14ac:dyDescent="0.25"/>
    <row r="107" spans="1:9" hidden="1" x14ac:dyDescent="0.25"/>
    <row r="108" spans="1:9" ht="15.75" hidden="1" thickBot="1" x14ac:dyDescent="0.3">
      <c r="A108" s="125" t="s">
        <v>111</v>
      </c>
      <c r="B108" s="126"/>
      <c r="C108" s="127"/>
    </row>
    <row r="109" spans="1:9" hidden="1" x14ac:dyDescent="0.25">
      <c r="A109" s="65" t="s">
        <v>112</v>
      </c>
      <c r="B109" s="66"/>
      <c r="C109" s="67">
        <v>1617</v>
      </c>
    </row>
    <row r="110" spans="1:9" hidden="1" x14ac:dyDescent="0.25">
      <c r="A110" s="68" t="s">
        <v>113</v>
      </c>
      <c r="B110" s="69"/>
      <c r="C110" s="70">
        <v>0</v>
      </c>
    </row>
    <row r="111" spans="1:9" hidden="1" x14ac:dyDescent="0.25">
      <c r="A111" s="68" t="s">
        <v>108</v>
      </c>
      <c r="B111" s="69"/>
      <c r="C111" s="71">
        <f>C109*C110</f>
        <v>0</v>
      </c>
    </row>
    <row r="112" spans="1:9" ht="15.75" hidden="1" thickBot="1" x14ac:dyDescent="0.3">
      <c r="A112" s="1" t="s">
        <v>109</v>
      </c>
      <c r="B112" s="72"/>
      <c r="C112" s="73">
        <f>C109+C111</f>
        <v>1617</v>
      </c>
    </row>
    <row r="113" spans="1:7" hidden="1" x14ac:dyDescent="0.25"/>
    <row r="114" spans="1:7" hidden="1" x14ac:dyDescent="0.25"/>
    <row r="115" spans="1:7" ht="16.5" hidden="1" thickBot="1" x14ac:dyDescent="0.3">
      <c r="A115" s="128" t="s">
        <v>114</v>
      </c>
      <c r="B115" s="129"/>
      <c r="C115" s="130"/>
    </row>
    <row r="116" spans="1:7" ht="15.75" hidden="1" x14ac:dyDescent="0.25">
      <c r="A116" s="74" t="s">
        <v>115</v>
      </c>
      <c r="B116" s="75"/>
      <c r="C116" s="76">
        <v>0</v>
      </c>
    </row>
    <row r="117" spans="1:7" ht="15.75" hidden="1" x14ac:dyDescent="0.25">
      <c r="A117" s="74" t="s">
        <v>116</v>
      </c>
      <c r="B117" s="75"/>
      <c r="C117" s="76">
        <v>0</v>
      </c>
    </row>
    <row r="118" spans="1:7" ht="16.5" hidden="1" thickBot="1" x14ac:dyDescent="0.3">
      <c r="A118" s="77" t="s">
        <v>0</v>
      </c>
      <c r="B118" s="78"/>
      <c r="C118" s="79">
        <f>SUM(C116:C117)</f>
        <v>0</v>
      </c>
    </row>
    <row r="119" spans="1:7" ht="15.75" hidden="1" x14ac:dyDescent="0.25">
      <c r="A119" s="80"/>
      <c r="B119" s="81"/>
    </row>
    <row r="120" spans="1:7" ht="15.75" hidden="1" x14ac:dyDescent="0.25">
      <c r="A120" s="80"/>
      <c r="B120" s="81"/>
    </row>
    <row r="121" spans="1:7" ht="16.5" hidden="1" thickBot="1" x14ac:dyDescent="0.3">
      <c r="A121" s="128" t="s">
        <v>114</v>
      </c>
      <c r="B121" s="129"/>
      <c r="C121" s="130"/>
    </row>
    <row r="122" spans="1:7" ht="15.75" hidden="1" x14ac:dyDescent="0.25">
      <c r="A122" s="74" t="s">
        <v>115</v>
      </c>
      <c r="B122" s="75"/>
      <c r="C122" s="76">
        <v>0</v>
      </c>
    </row>
    <row r="123" spans="1:7" ht="15.75" hidden="1" x14ac:dyDescent="0.25">
      <c r="A123" s="82" t="s">
        <v>117</v>
      </c>
      <c r="B123" s="75"/>
      <c r="C123" s="76">
        <v>0</v>
      </c>
    </row>
    <row r="124" spans="1:7" ht="16.5" hidden="1" thickBot="1" x14ac:dyDescent="0.3">
      <c r="A124" s="77" t="s">
        <v>0</v>
      </c>
      <c r="B124" s="78"/>
      <c r="C124" s="79">
        <f>SUM(C122:C123)</f>
        <v>0</v>
      </c>
    </row>
    <row r="125" spans="1:7" ht="15.75" thickBot="1" x14ac:dyDescent="0.3"/>
    <row r="126" spans="1:7" ht="16.5" thickBot="1" x14ac:dyDescent="0.3">
      <c r="A126" s="128" t="s">
        <v>118</v>
      </c>
      <c r="B126" s="129"/>
      <c r="C126" s="130"/>
      <c r="D126" s="128" t="s">
        <v>119</v>
      </c>
      <c r="E126" s="129"/>
      <c r="F126" s="129"/>
      <c r="G126" s="130"/>
    </row>
    <row r="127" spans="1:7" ht="15.75" x14ac:dyDescent="0.25">
      <c r="A127" s="83" t="s">
        <v>120</v>
      </c>
      <c r="B127" s="75">
        <v>0</v>
      </c>
      <c r="C127" s="84">
        <f>D56*1.1</f>
        <v>85.617839999999987</v>
      </c>
      <c r="D127" s="85">
        <v>0.1</v>
      </c>
      <c r="E127" s="86"/>
      <c r="F127" s="86">
        <f>C127*D127</f>
        <v>8.5617839999999994</v>
      </c>
      <c r="G127" s="67">
        <f>C127+F127</f>
        <v>94.17962399999999</v>
      </c>
    </row>
    <row r="128" spans="1:7" ht="15.75" x14ac:dyDescent="0.25">
      <c r="A128" s="83" t="s">
        <v>121</v>
      </c>
      <c r="B128" s="75">
        <v>0</v>
      </c>
      <c r="C128" s="84">
        <f>D90*1.1</f>
        <v>33.49164059999999</v>
      </c>
      <c r="D128" s="87">
        <v>0.1</v>
      </c>
      <c r="E128" s="6"/>
      <c r="F128" s="6">
        <f>C128*D128</f>
        <v>3.3491640599999992</v>
      </c>
      <c r="G128" s="88">
        <f>C128+F128</f>
        <v>36.840804659999989</v>
      </c>
    </row>
    <row r="129" spans="1:7" ht="15.75" x14ac:dyDescent="0.25">
      <c r="A129" s="83" t="s">
        <v>122</v>
      </c>
      <c r="B129" s="75">
        <v>0</v>
      </c>
      <c r="C129" s="84">
        <f>I90*1.1</f>
        <v>56.199634700000011</v>
      </c>
      <c r="D129" s="87">
        <v>0.1</v>
      </c>
      <c r="E129" s="6"/>
      <c r="F129" s="6">
        <f>C129*D129</f>
        <v>5.6199634700000018</v>
      </c>
      <c r="G129" s="88">
        <f>C129+F129</f>
        <v>61.819598170000013</v>
      </c>
    </row>
    <row r="130" spans="1:7" ht="15.75" x14ac:dyDescent="0.25">
      <c r="A130" s="83" t="s">
        <v>123</v>
      </c>
      <c r="B130" s="75">
        <v>0</v>
      </c>
      <c r="C130" s="84">
        <v>509.65</v>
      </c>
      <c r="D130" s="87">
        <v>0.12</v>
      </c>
      <c r="E130" s="6"/>
      <c r="F130" s="6"/>
      <c r="G130" s="88">
        <f>C130*1.1</f>
        <v>560.61500000000001</v>
      </c>
    </row>
    <row r="131" spans="1:7" ht="15.75" x14ac:dyDescent="0.25">
      <c r="A131" s="83" t="s">
        <v>124</v>
      </c>
      <c r="B131" s="75">
        <v>0</v>
      </c>
      <c r="C131" s="84">
        <v>35</v>
      </c>
      <c r="D131" s="87">
        <v>0</v>
      </c>
      <c r="E131" s="6"/>
      <c r="F131" s="6"/>
      <c r="G131" s="88">
        <v>125</v>
      </c>
    </row>
    <row r="132" spans="1:7" ht="15.75" x14ac:dyDescent="0.25">
      <c r="A132" s="83" t="s">
        <v>154</v>
      </c>
      <c r="B132" s="75">
        <v>0</v>
      </c>
      <c r="C132" s="84">
        <v>10</v>
      </c>
      <c r="D132" s="87"/>
      <c r="E132" s="6"/>
      <c r="F132" s="6"/>
      <c r="G132" s="88">
        <f>C132</f>
        <v>10</v>
      </c>
    </row>
    <row r="133" spans="1:7" ht="16.5" thickBot="1" x14ac:dyDescent="0.3">
      <c r="A133" s="89" t="s">
        <v>125</v>
      </c>
      <c r="B133" s="90">
        <f>SUM(B127:B131)</f>
        <v>0</v>
      </c>
      <c r="C133" s="91">
        <f>SUM(C127:C131)</f>
        <v>719.95911530000001</v>
      </c>
      <c r="D133" s="92"/>
      <c r="E133" s="93"/>
      <c r="F133" s="93"/>
      <c r="G133" s="2">
        <f>SUM(G127:G132)</f>
        <v>888.45502682999995</v>
      </c>
    </row>
    <row r="135" spans="1:7" x14ac:dyDescent="0.25">
      <c r="G135" s="3"/>
    </row>
    <row r="137" spans="1:7" x14ac:dyDescent="0.25">
      <c r="G137" s="3"/>
    </row>
    <row r="138" spans="1:7" x14ac:dyDescent="0.25">
      <c r="G138" s="4"/>
    </row>
    <row r="139" spans="1:7" x14ac:dyDescent="0.25">
      <c r="G139" s="3"/>
    </row>
    <row r="140" spans="1:7" x14ac:dyDescent="0.25">
      <c r="G140" s="4"/>
    </row>
  </sheetData>
  <mergeCells count="6">
    <mergeCell ref="A3:F4"/>
    <mergeCell ref="A108:C108"/>
    <mergeCell ref="A115:C115"/>
    <mergeCell ref="A121:C121"/>
    <mergeCell ref="A126:C126"/>
    <mergeCell ref="D126:G126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1"/>
  <sheetViews>
    <sheetView tabSelected="1" topLeftCell="A4" workbookViewId="0">
      <selection activeCell="B6" sqref="B6:E14"/>
    </sheetView>
  </sheetViews>
  <sheetFormatPr baseColWidth="10" defaultRowHeight="15" x14ac:dyDescent="0.25"/>
  <cols>
    <col min="2" max="2" width="8.5703125" customWidth="1"/>
    <col min="3" max="3" width="56" bestFit="1" customWidth="1"/>
    <col min="5" max="5" width="10.85546875" customWidth="1"/>
  </cols>
  <sheetData>
    <row r="6" spans="2:14" ht="25.5" x14ac:dyDescent="0.25">
      <c r="B6" s="118" t="s">
        <v>3</v>
      </c>
      <c r="C6" s="119" t="s">
        <v>2</v>
      </c>
      <c r="D6" s="120" t="s">
        <v>169</v>
      </c>
      <c r="E6" s="121" t="s">
        <v>1</v>
      </c>
    </row>
    <row r="7" spans="2:14" x14ac:dyDescent="0.25">
      <c r="B7" s="108">
        <v>1</v>
      </c>
      <c r="C7" s="102" t="s">
        <v>166</v>
      </c>
      <c r="D7" s="103">
        <v>888.46</v>
      </c>
      <c r="E7" s="109">
        <f>D7*B7</f>
        <v>888.46</v>
      </c>
    </row>
    <row r="8" spans="2:14" x14ac:dyDescent="0.25">
      <c r="B8" s="104"/>
      <c r="C8" s="105" t="s">
        <v>164</v>
      </c>
      <c r="D8" s="103"/>
      <c r="E8" s="109"/>
    </row>
    <row r="9" spans="2:14" x14ac:dyDescent="0.25">
      <c r="B9" s="104"/>
      <c r="C9" s="105" t="s">
        <v>153</v>
      </c>
      <c r="D9" s="103"/>
      <c r="E9" s="109"/>
    </row>
    <row r="10" spans="2:14" x14ac:dyDescent="0.25">
      <c r="B10" s="104"/>
      <c r="C10" s="105" t="s">
        <v>167</v>
      </c>
      <c r="D10" s="103"/>
      <c r="E10" s="109"/>
    </row>
    <row r="11" spans="2:14" x14ac:dyDescent="0.25">
      <c r="B11" s="104"/>
      <c r="C11" s="105" t="s">
        <v>171</v>
      </c>
      <c r="D11" s="103"/>
      <c r="E11" s="109"/>
    </row>
    <row r="12" spans="2:14" ht="26.25" x14ac:dyDescent="0.25">
      <c r="B12" s="104"/>
      <c r="C12" s="123" t="s">
        <v>170</v>
      </c>
      <c r="D12" s="103"/>
      <c r="E12" s="109"/>
    </row>
    <row r="13" spans="2:14" x14ac:dyDescent="0.25">
      <c r="B13" s="115"/>
      <c r="C13" s="122" t="s">
        <v>172</v>
      </c>
      <c r="D13" s="103"/>
      <c r="E13" s="116"/>
    </row>
    <row r="14" spans="2:14" x14ac:dyDescent="0.25">
      <c r="B14" s="106"/>
      <c r="C14" s="106"/>
      <c r="D14" s="107" t="s">
        <v>0</v>
      </c>
      <c r="E14" s="117">
        <f>SUM(E7:E13)</f>
        <v>888.46</v>
      </c>
    </row>
    <row r="15" spans="2:14" x14ac:dyDescent="0.25">
      <c r="J15" s="6"/>
      <c r="K15" s="6"/>
      <c r="L15" s="6"/>
      <c r="M15" s="6"/>
      <c r="N15" s="6"/>
    </row>
    <row r="16" spans="2:14" x14ac:dyDescent="0.25">
      <c r="J16" s="6"/>
      <c r="K16" s="6"/>
      <c r="L16" s="6"/>
      <c r="M16" s="6"/>
      <c r="N16" s="6"/>
    </row>
    <row r="17" spans="4:14" x14ac:dyDescent="0.25">
      <c r="J17" s="6"/>
      <c r="K17" s="6"/>
      <c r="L17" s="7"/>
      <c r="M17" s="6"/>
      <c r="N17" s="6"/>
    </row>
    <row r="18" spans="4:14" x14ac:dyDescent="0.25">
      <c r="J18" s="6"/>
      <c r="K18" s="6"/>
      <c r="L18" s="6"/>
      <c r="M18" s="6"/>
      <c r="N18" s="6"/>
    </row>
    <row r="19" spans="4:14" x14ac:dyDescent="0.25">
      <c r="J19" s="6"/>
      <c r="K19" s="6"/>
      <c r="L19" s="8"/>
      <c r="M19" s="6"/>
      <c r="N19" s="6"/>
    </row>
    <row r="20" spans="4:14" x14ac:dyDescent="0.25">
      <c r="J20" s="6"/>
      <c r="K20" s="6"/>
      <c r="L20" s="8"/>
      <c r="M20" s="6"/>
      <c r="N20" s="6"/>
    </row>
    <row r="21" spans="4:14" x14ac:dyDescent="0.25">
      <c r="J21" s="6"/>
      <c r="K21" s="6"/>
      <c r="L21" s="8"/>
      <c r="M21" s="6"/>
      <c r="N21" s="6"/>
    </row>
    <row r="22" spans="4:14" x14ac:dyDescent="0.25">
      <c r="D22" s="5"/>
      <c r="J22" s="6"/>
      <c r="K22" s="6"/>
      <c r="L22" s="9"/>
      <c r="M22" s="6"/>
      <c r="N22" s="6"/>
    </row>
    <row r="23" spans="4:14" x14ac:dyDescent="0.25">
      <c r="D23" s="5"/>
      <c r="J23" s="6"/>
      <c r="K23" s="6"/>
      <c r="L23" s="6"/>
      <c r="M23" s="6"/>
      <c r="N23" s="6"/>
    </row>
    <row r="24" spans="4:14" x14ac:dyDescent="0.25">
      <c r="J24" s="6"/>
      <c r="K24" s="10"/>
      <c r="L24" s="9"/>
      <c r="M24" s="6"/>
      <c r="N24" s="6"/>
    </row>
    <row r="25" spans="4:14" x14ac:dyDescent="0.25">
      <c r="J25" s="6"/>
      <c r="K25" s="6"/>
      <c r="L25" s="6"/>
      <c r="M25" s="6"/>
      <c r="N25" s="6"/>
    </row>
    <row r="26" spans="4:14" x14ac:dyDescent="0.25">
      <c r="J26" s="6"/>
      <c r="K26" s="6"/>
      <c r="L26" s="6"/>
      <c r="M26" s="6"/>
      <c r="N26" s="6"/>
    </row>
    <row r="27" spans="4:14" x14ac:dyDescent="0.25">
      <c r="J27" s="6"/>
      <c r="K27" s="6"/>
      <c r="L27" s="6"/>
      <c r="M27" s="6"/>
      <c r="N27" s="6"/>
    </row>
    <row r="28" spans="4:14" x14ac:dyDescent="0.25">
      <c r="J28" s="6"/>
      <c r="K28" s="6"/>
      <c r="L28" s="6"/>
      <c r="M28" s="6"/>
      <c r="N28" s="6"/>
    </row>
    <row r="29" spans="4:14" x14ac:dyDescent="0.25">
      <c r="J29" s="6"/>
      <c r="K29" s="6"/>
      <c r="L29" s="6"/>
      <c r="M29" s="6"/>
      <c r="N29" s="6"/>
    </row>
    <row r="30" spans="4:14" x14ac:dyDescent="0.25">
      <c r="J30" s="6"/>
      <c r="K30" s="6"/>
      <c r="L30" s="6"/>
      <c r="M30" s="6"/>
      <c r="N30" s="6"/>
    </row>
    <row r="31" spans="4:14" x14ac:dyDescent="0.25">
      <c r="J31" s="6"/>
      <c r="K31" s="6"/>
      <c r="L31" s="6"/>
      <c r="M31" s="6"/>
      <c r="N31" s="6"/>
    </row>
    <row r="32" spans="4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  <row r="50" spans="10:14" x14ac:dyDescent="0.25">
      <c r="J50" s="6"/>
      <c r="K50" s="6"/>
      <c r="L50" s="6"/>
      <c r="M50" s="6"/>
      <c r="N50" s="6"/>
    </row>
    <row r="51" spans="10:14" x14ac:dyDescent="0.25">
      <c r="J51" s="6"/>
      <c r="K51" s="6"/>
      <c r="L51" s="6"/>
      <c r="M51" s="6"/>
      <c r="N51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2021-07-29T15:36:29Z</dcterms:modified>
</cp:coreProperties>
</file>