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6-26-xx-sistemasconsultores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3" l="1"/>
  <c r="E11" i="3" l="1"/>
  <c r="E16" i="3" l="1"/>
  <c r="E17" i="3" s="1"/>
  <c r="I46" i="5"/>
  <c r="I44" i="5"/>
  <c r="I45" i="5"/>
  <c r="E18" i="3" l="1"/>
  <c r="G131" i="5"/>
  <c r="G129" i="5" l="1"/>
  <c r="D86" i="5" l="1"/>
  <c r="D31" i="5"/>
  <c r="D30" i="5"/>
  <c r="D54" i="5"/>
  <c r="D53" i="5"/>
  <c r="D50" i="5"/>
  <c r="D49" i="5"/>
  <c r="I87" i="5"/>
  <c r="D55" i="5"/>
  <c r="B132" i="5" l="1"/>
  <c r="C123" i="5"/>
  <c r="C117" i="5"/>
  <c r="C111" i="5"/>
  <c r="C110" i="5"/>
  <c r="C103" i="5"/>
  <c r="C104" i="5" s="1"/>
  <c r="C97" i="5"/>
  <c r="C98" i="5" s="1"/>
  <c r="I88" i="5"/>
  <c r="D88" i="5"/>
  <c r="I85" i="5"/>
  <c r="D85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4" i="5"/>
  <c r="D74" i="5"/>
  <c r="I73" i="5"/>
  <c r="D73" i="5"/>
  <c r="I72" i="5"/>
  <c r="D72" i="5"/>
  <c r="I71" i="5"/>
  <c r="D71" i="5"/>
  <c r="I70" i="5"/>
  <c r="D70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D56" i="5"/>
  <c r="D52" i="5"/>
  <c r="D51" i="5"/>
  <c r="D48" i="5"/>
  <c r="D47" i="5"/>
  <c r="D46" i="5"/>
  <c r="D45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9" i="5" l="1"/>
  <c r="C128" i="5" s="1"/>
  <c r="F128" i="5" s="1"/>
  <c r="G128" i="5" s="1"/>
  <c r="D89" i="5"/>
  <c r="C127" i="5" s="1"/>
  <c r="F127" i="5" s="1"/>
  <c r="G127" i="5" s="1"/>
  <c r="D57" i="5"/>
  <c r="C126" i="5" s="1"/>
  <c r="C132" i="5" l="1"/>
  <c r="F126" i="5"/>
  <c r="G126" i="5" s="1"/>
  <c r="G132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<sst xmlns="http://schemas.openxmlformats.org/spreadsheetml/2006/main" count="195" uniqueCount="171">
  <si>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</si>
  <si>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</si>
  <si>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</si>
  <si>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</si>
  <si>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</si>
  <si>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</si>
  <si>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</si>
  <si>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</si>
  <si>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</si>
  <si>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</si>
  <si>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</si>
  <si>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</si>
  <si>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</si>
  <si>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</si>
  <si>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</si>
  <si>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</si>
  <si>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</si>
  <si>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</si>
  <si>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</si>
  <si>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</si>
  <si>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</si>
  <si>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</si>
  <si>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</si>
  <si>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</si>
  <si>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</si>
  <si>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</si>
  <si>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</si>
  <si>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</si>
  <si>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</si>
  <si>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</si>
  <si>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</si>
  <si>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</si>
  <si>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</si>
  <si>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</si>
  <si>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</si>
  <si>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</si>
  <si>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</si>
  <si>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</si>
  <si>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</si>
  <si>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</si>
  <si>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</si>
  <si>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</si>
  <si>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</si>
  <si>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</si>
  <si>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</si>
  <si>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</si>
  <si>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</si>
  <si>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</si>
  <si>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</si>
  <si>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</si>
  <si>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</si>
  <si>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</si>
  <si>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</si>
  <si>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</si>
  <si>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</si>
  <si>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</si>
  <si>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</si>
  <si>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</si>
  <si>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</si>
  <si>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</si>
  <si>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</si>
  <si>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</si>
  <si>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</si>
  <si>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</si>
  <si>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</si>
  <si>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</si>
  <si>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</si>
  <si>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</si>
  <si>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</si>
  <si>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</si>
  <si>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</si>
  <si>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</si>
  <si>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</si>
  <si>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</si>
  <si>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</si>
  <si>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</si>
  <si>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</si>
  <si>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</si>
  <si>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</si>
  <si>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</si>
  <si>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</si>
  <si>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</si>
  <si>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</si>
  <si>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</si>
  <si>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</si>
  <si>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</si>
  <si>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</si>
  <si>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</si>
  <si>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</si>
  <si>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</si>
  <si>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</si>
  <si>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</si>
  <si>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</si>
  <si>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</si>
  <si>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</si>
  <si>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</si>
  <si>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</si>
  <si>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</si>
  <si>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</si>
  <si>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</si>
  <si>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</si>
  <si>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</si>
  <si>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</si>
  <si>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</si>
  <si>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</si>
  <si>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</si>
  <si>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</si>
  <si>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</si>
  <si>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</si>
  <si>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</si>
  <si>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</si>
  <si>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</si>
  <si>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</si>
  <si>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</si>
  <si>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</si>
  <si>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</si>
  <si>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</si>
  <si>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</si>
  <si>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</si>
  <si>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</si>
  <si>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</si>
  <si>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</si>
  <si>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</si>
  <si>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</si>
  <si>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</si>
  <si>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</si>
  <si>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</si>
  <si>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</si>
  <si>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</si>
  <si>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</si>
  <si>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</si>
  <si>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</si>
  <si>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</si>
  <si>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</si>
  <si>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</si>
  <si>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</si>
  <si>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</si>
  <si>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</si>
  <si>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</si>
  <si>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</si>
  <si>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</si>
  <si>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</si>
  <si>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</si>
  <si>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</si>
  <si>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</si>
  <si>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</si>
  <si>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</si>
  <si>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</si>
  <si>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</si>
  <si>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</si>
  <si>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</si>
  <si>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</si>
  <si>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</si>
  <si>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</si>
  <si>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</si>
  <si>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</si>
  <si>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</si>
  <si>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</si>
  <si>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</si>
  <si>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</si>
  <si>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COMBUSTIBLE</t>
  </si>
  <si>
    <t>CAJA TERMICA  EXTERIOR (2 polos)</t>
  </si>
  <si>
    <t>GRAPAS P / SUJETAR CABLE   12x3</t>
  </si>
  <si>
    <t xml:space="preserve">Sub total </t>
  </si>
  <si>
    <t>IVA</t>
  </si>
  <si>
    <t>DUCTO</t>
  </si>
  <si>
    <t xml:space="preserve">Suministro e instalación de capacitor para equipo A/C </t>
  </si>
  <si>
    <t xml:space="preserve">Respuestos </t>
  </si>
  <si>
    <t>Mano de Obra</t>
  </si>
  <si>
    <t xml:space="preserve">Mantenimiento preventivo para equipo A/C 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</si>
  <si>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Mini Split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</si>
</sst>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0" fillId="0" borderId="0" xfId="0" applyAlignment="1">
      <alignment horizontal="center"/>
    </xf>
    <xf numFmtId="15" fontId="0" fillId="2" borderId="9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0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1" xfId="0" applyFont="1" applyBorder="1" applyAlignment="1"/>
    <xf numFmtId="0" fontId="5" fillId="2" borderId="13" xfId="0" applyFont="1" applyFill="1" applyBorder="1"/>
    <xf numFmtId="0" fontId="5" fillId="2" borderId="14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6" xfId="1" applyNumberFormat="1" applyFont="1" applyBorder="1"/>
    <xf numFmtId="0" fontId="7" fillId="0" borderId="16" xfId="0" applyNumberFormat="1" applyFont="1" applyBorder="1"/>
    <xf numFmtId="0" fontId="7" fillId="0" borderId="0" xfId="0" applyFont="1" applyBorder="1"/>
    <xf numFmtId="44" fontId="9" fillId="0" borderId="16" xfId="1" applyFont="1" applyFill="1" applyBorder="1" applyAlignment="1">
      <alignment horizontal="center"/>
    </xf>
    <xf numFmtId="44" fontId="7" fillId="0" borderId="17" xfId="1" applyFont="1" applyBorder="1" applyAlignment="1">
      <alignment horizontal="center"/>
    </xf>
    <xf numFmtId="2" fontId="7" fillId="0" borderId="17" xfId="1" applyNumberFormat="1" applyFont="1" applyBorder="1"/>
    <xf numFmtId="0" fontId="7" fillId="0" borderId="17" xfId="0" applyNumberFormat="1" applyFont="1" applyBorder="1"/>
    <xf numFmtId="44" fontId="9" fillId="0" borderId="17" xfId="1" applyFont="1" applyFill="1" applyBorder="1" applyAlignment="1">
      <alignment horizontal="center"/>
    </xf>
    <xf numFmtId="44" fontId="7" fillId="0" borderId="17" xfId="0" applyNumberFormat="1" applyFont="1" applyBorder="1"/>
    <xf numFmtId="2" fontId="7" fillId="0" borderId="17" xfId="0" applyNumberFormat="1" applyFont="1" applyBorder="1"/>
    <xf numFmtId="12" fontId="7" fillId="0" borderId="0" xfId="0" applyNumberFormat="1" applyFont="1"/>
    <xf numFmtId="44" fontId="7" fillId="0" borderId="17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7" xfId="1" applyNumberFormat="1" applyFont="1" applyFill="1" applyBorder="1"/>
    <xf numFmtId="44" fontId="7" fillId="0" borderId="17" xfId="0" applyNumberFormat="1" applyFont="1" applyFill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9" xfId="0" applyFont="1" applyBorder="1"/>
    <xf numFmtId="0" fontId="7" fillId="0" borderId="0" xfId="0" applyFont="1" applyFill="1"/>
    <xf numFmtId="2" fontId="7" fillId="0" borderId="17" xfId="0" applyNumberFormat="1" applyFont="1" applyFill="1" applyBorder="1"/>
    <xf numFmtId="0" fontId="7" fillId="0" borderId="17" xfId="0" applyNumberFormat="1" applyFont="1" applyFill="1" applyBorder="1"/>
    <xf numFmtId="0" fontId="7" fillId="0" borderId="18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/>
    </xf>
    <xf numFmtId="44" fontId="7" fillId="0" borderId="16" xfId="1" applyFont="1" applyBorder="1"/>
    <xf numFmtId="0" fontId="7" fillId="0" borderId="16" xfId="0" applyFont="1" applyBorder="1"/>
    <xf numFmtId="0" fontId="7" fillId="0" borderId="20" xfId="0" applyFont="1" applyBorder="1"/>
    <xf numFmtId="0" fontId="7" fillId="0" borderId="17" xfId="0" applyFont="1" applyBorder="1"/>
    <xf numFmtId="0" fontId="0" fillId="0" borderId="21" xfId="0" applyBorder="1"/>
    <xf numFmtId="0" fontId="10" fillId="0" borderId="0" xfId="0" applyFont="1"/>
    <xf numFmtId="44" fontId="7" fillId="0" borderId="17" xfId="1" applyFont="1" applyBorder="1"/>
    <xf numFmtId="0" fontId="7" fillId="0" borderId="17" xfId="0" applyFont="1" applyFill="1" applyBorder="1"/>
    <xf numFmtId="0" fontId="7" fillId="0" borderId="21" xfId="0" applyFont="1" applyBorder="1"/>
    <xf numFmtId="44" fontId="7" fillId="0" borderId="17" xfId="1" applyFont="1" applyFill="1" applyBorder="1"/>
    <xf numFmtId="44" fontId="7" fillId="0" borderId="16" xfId="1" applyFont="1" applyFill="1" applyBorder="1"/>
    <xf numFmtId="0" fontId="7" fillId="0" borderId="18" xfId="0" applyFont="1" applyBorder="1"/>
    <xf numFmtId="0" fontId="11" fillId="0" borderId="9" xfId="0" applyFont="1" applyBorder="1"/>
    <xf numFmtId="0" fontId="0" fillId="0" borderId="22" xfId="0" applyBorder="1"/>
    <xf numFmtId="0" fontId="0" fillId="0" borderId="23" xfId="0" applyBorder="1" applyAlignment="1">
      <alignment horizontal="center"/>
    </xf>
    <xf numFmtId="44" fontId="0" fillId="0" borderId="24" xfId="1" applyFont="1" applyBorder="1"/>
    <xf numFmtId="0" fontId="0" fillId="0" borderId="25" xfId="0" applyBorder="1"/>
    <xf numFmtId="0" fontId="0" fillId="0" borderId="0" xfId="0" applyBorder="1" applyAlignment="1">
      <alignment horizontal="center"/>
    </xf>
    <xf numFmtId="9" fontId="0" fillId="0" borderId="26" xfId="0" applyNumberFormat="1" applyBorder="1"/>
    <xf numFmtId="44" fontId="0" fillId="0" borderId="26" xfId="0" applyNumberFormat="1" applyBorder="1"/>
    <xf numFmtId="0" fontId="0" fillId="0" borderId="27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5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6" xfId="1" applyFont="1" applyBorder="1"/>
    <xf numFmtId="0" fontId="13" fillId="0" borderId="2" xfId="0" applyFont="1" applyBorder="1" applyAlignment="1">
      <alignment horizontal="right"/>
    </xf>
    <xf numFmtId="44" fontId="13" fillId="0" borderId="27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5" xfId="0" applyFont="1" applyBorder="1" applyAlignment="1">
      <alignment horizontal="right"/>
    </xf>
    <xf numFmtId="0" fontId="13" fillId="0" borderId="25" xfId="0" applyFont="1" applyBorder="1"/>
    <xf numFmtId="2" fontId="0" fillId="0" borderId="26" xfId="1" applyNumberFormat="1" applyFont="1" applyBorder="1"/>
    <xf numFmtId="9" fontId="2" fillId="0" borderId="28" xfId="0" applyNumberFormat="1" applyFont="1" applyBorder="1" applyAlignment="1">
      <alignment horizontal="center"/>
    </xf>
    <xf numFmtId="0" fontId="0" fillId="0" borderId="23" xfId="0" applyBorder="1"/>
    <xf numFmtId="9" fontId="2" fillId="0" borderId="29" xfId="0" applyNumberFormat="1" applyFont="1" applyBorder="1" applyAlignment="1">
      <alignment horizontal="center"/>
    </xf>
    <xf numFmtId="44" fontId="0" fillId="0" borderId="26" xfId="1" applyFont="1" applyBorder="1"/>
    <xf numFmtId="0" fontId="13" fillId="0" borderId="2" xfId="0" applyFont="1" applyBorder="1"/>
    <xf numFmtId="44" fontId="12" fillId="0" borderId="27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0" xfId="0" applyFont="1" applyBorder="1" applyAlignment="1">
      <alignment horizontal="center"/>
    </xf>
    <xf numFmtId="0" fontId="0" fillId="0" borderId="27" xfId="0" applyBorder="1"/>
    <xf numFmtId="0" fontId="7" fillId="3" borderId="0" xfId="0" applyFont="1" applyFill="1"/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7" xfId="1" applyFont="1" applyFill="1" applyBorder="1" applyAlignment="1">
      <alignment horizontal="center"/>
    </xf>
    <xf numFmtId="44" fontId="7" fillId="3" borderId="16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7" xfId="1" applyFont="1" applyFill="1" applyBorder="1"/>
    <xf numFmtId="0" fontId="7" fillId="3" borderId="0" xfId="0" applyFont="1" applyFill="1" applyBorder="1" applyAlignment="1">
      <alignment wrapText="1"/>
    </xf>
    <xf numFmtId="44" fontId="6" fillId="0" borderId="8" xfId="1" applyFont="1" applyBorder="1"/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44" fontId="17" fillId="0" borderId="8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44" fontId="17" fillId="0" borderId="4" xfId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wrapText="1"/>
    </xf>
    <xf numFmtId="0" fontId="17" fillId="0" borderId="0" xfId="0" applyFont="1" applyAlignment="1">
      <alignment wrapText="1"/>
    </xf>
    <xf numFmtId="0" fontId="17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wrapText="1"/>
    </xf>
    <xf numFmtId="44" fontId="6" fillId="0" borderId="4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9"/>
  <sheetViews>
    <sheetView workbookViewId="0">
      <pane ySplit="9" topLeftCell="A124" activePane="bottomLeft" state="frozen"/>
      <selection pane="bottomLeft" activeCell="C18" sqref="C12:C18"/>
    </sheetView>
  </sheetViews>
  <sheetFormatPr baseColWidth="10" defaultRowHeight="15" x14ac:dyDescent="0.25"/>
  <cols>
    <col min="1" max="1" width="41.7109375" customWidth="1"/>
    <col min="2" max="2" width="13.5703125" style="9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0">
        <v>44040</v>
      </c>
    </row>
    <row r="3" spans="1:10" ht="17.25" x14ac:dyDescent="0.25">
      <c r="A3" s="118" t="s">
        <v>6</v>
      </c>
      <c r="B3" s="118"/>
      <c r="C3" s="118"/>
      <c r="D3" s="118"/>
      <c r="E3" s="118"/>
      <c r="F3" s="118"/>
      <c r="G3" s="11"/>
      <c r="H3" s="11"/>
    </row>
    <row r="4" spans="1:10" ht="17.25" x14ac:dyDescent="0.25">
      <c r="A4" s="118"/>
      <c r="B4" s="118"/>
      <c r="C4" s="118"/>
      <c r="D4" s="118"/>
      <c r="E4" s="118"/>
      <c r="F4" s="118"/>
      <c r="G4" s="11"/>
      <c r="H4" s="11"/>
    </row>
    <row r="5" spans="1:10" x14ac:dyDescent="0.25">
      <c r="J5" s="12"/>
    </row>
    <row r="6" spans="1:10" x14ac:dyDescent="0.25">
      <c r="A6" t="s">
        <v>7</v>
      </c>
    </row>
    <row r="8" spans="1:10" x14ac:dyDescent="0.25">
      <c r="A8" s="13" t="s">
        <v>8</v>
      </c>
      <c r="B8" s="14"/>
      <c r="C8" s="13"/>
      <c r="D8" s="13"/>
      <c r="E8" s="13"/>
      <c r="F8" s="13"/>
      <c r="G8" s="13"/>
      <c r="H8" s="13"/>
      <c r="I8" s="13"/>
    </row>
    <row r="9" spans="1:10" ht="15.75" thickBot="1" x14ac:dyDescent="0.3"/>
    <row r="10" spans="1:10" ht="15.75" thickBot="1" x14ac:dyDescent="0.3">
      <c r="A10" s="15" t="s">
        <v>9</v>
      </c>
      <c r="B10" s="16"/>
      <c r="C10" s="17"/>
      <c r="D10" s="17"/>
      <c r="E10" s="17"/>
      <c r="F10" s="17"/>
      <c r="G10" s="17"/>
      <c r="H10" s="17"/>
      <c r="I10" s="18"/>
    </row>
    <row r="11" spans="1:10" ht="19.5" thickBot="1" x14ac:dyDescent="0.35">
      <c r="A11" s="19" t="s">
        <v>10</v>
      </c>
      <c r="B11" s="20" t="s">
        <v>11</v>
      </c>
      <c r="C11" s="21" t="s">
        <v>12</v>
      </c>
      <c r="D11" s="22" t="s">
        <v>0</v>
      </c>
      <c r="E11" s="23"/>
      <c r="F11" s="19" t="s">
        <v>13</v>
      </c>
      <c r="G11" s="20" t="s">
        <v>11</v>
      </c>
      <c r="H11" s="21" t="s">
        <v>12</v>
      </c>
      <c r="I11" s="22" t="s">
        <v>0</v>
      </c>
    </row>
    <row r="12" spans="1:10" x14ac:dyDescent="0.25">
      <c r="A12" s="91" t="s">
        <v>14</v>
      </c>
      <c r="B12" s="95">
        <v>0.37</v>
      </c>
      <c r="C12" s="25"/>
      <c r="D12" s="26">
        <f>C12*B12</f>
        <v>0</v>
      </c>
      <c r="E12" s="13"/>
      <c r="F12" s="27" t="s">
        <v>15</v>
      </c>
      <c r="G12" s="28">
        <v>240</v>
      </c>
      <c r="H12" s="25">
        <v>0</v>
      </c>
      <c r="I12" s="26">
        <f>G12*H12</f>
        <v>0</v>
      </c>
    </row>
    <row r="13" spans="1:10" x14ac:dyDescent="0.25">
      <c r="A13" s="91" t="s">
        <v>16</v>
      </c>
      <c r="B13" s="92">
        <v>0.88</v>
      </c>
      <c r="C13" s="30"/>
      <c r="D13" s="31">
        <f t="shared" ref="D13:D56" si="0">C13*B13</f>
        <v>0</v>
      </c>
      <c r="E13" s="13"/>
      <c r="F13" s="27" t="s">
        <v>17</v>
      </c>
      <c r="G13" s="32">
        <v>464.08</v>
      </c>
      <c r="H13" s="30">
        <v>0</v>
      </c>
      <c r="I13" s="33">
        <f>H13*G13</f>
        <v>0</v>
      </c>
    </row>
    <row r="14" spans="1:10" x14ac:dyDescent="0.25">
      <c r="A14" s="91" t="s">
        <v>18</v>
      </c>
      <c r="B14" s="92">
        <v>2.37</v>
      </c>
      <c r="C14" s="30"/>
      <c r="D14" s="31">
        <f t="shared" si="0"/>
        <v>0</v>
      </c>
      <c r="E14" s="13"/>
      <c r="F14" s="27" t="s">
        <v>19</v>
      </c>
      <c r="G14" s="32">
        <v>0</v>
      </c>
      <c r="H14" s="30">
        <v>0</v>
      </c>
      <c r="I14" s="33">
        <f t="shared" ref="I14:I45" si="1">H14*G14</f>
        <v>0</v>
      </c>
    </row>
    <row r="15" spans="1:10" x14ac:dyDescent="0.25">
      <c r="A15" s="91" t="s">
        <v>20</v>
      </c>
      <c r="B15" s="92">
        <v>0.61</v>
      </c>
      <c r="C15" s="30"/>
      <c r="D15" s="31">
        <f t="shared" si="0"/>
        <v>0</v>
      </c>
      <c r="E15" s="13"/>
      <c r="F15" s="27" t="s">
        <v>21</v>
      </c>
      <c r="G15" s="32">
        <v>665.84</v>
      </c>
      <c r="H15" s="30">
        <v>0</v>
      </c>
      <c r="I15" s="33">
        <f t="shared" si="1"/>
        <v>0</v>
      </c>
    </row>
    <row r="16" spans="1:10" x14ac:dyDescent="0.25">
      <c r="A16" s="91" t="s">
        <v>22</v>
      </c>
      <c r="B16" s="92">
        <v>1.1299999999999999</v>
      </c>
      <c r="C16" s="30"/>
      <c r="D16" s="31">
        <f t="shared" si="0"/>
        <v>0</v>
      </c>
      <c r="E16" s="13"/>
      <c r="F16" s="27" t="s">
        <v>23</v>
      </c>
      <c r="G16" s="32">
        <v>0</v>
      </c>
      <c r="H16" s="30">
        <v>0</v>
      </c>
      <c r="I16" s="33">
        <f t="shared" si="1"/>
        <v>0</v>
      </c>
    </row>
    <row r="17" spans="1:9" x14ac:dyDescent="0.25">
      <c r="A17" s="24" t="s">
        <v>24</v>
      </c>
      <c r="B17" s="29">
        <v>9.48</v>
      </c>
      <c r="C17" s="30"/>
      <c r="D17" s="31">
        <f t="shared" si="0"/>
        <v>0</v>
      </c>
      <c r="E17" s="13"/>
      <c r="F17" s="93" t="s">
        <v>25</v>
      </c>
      <c r="G17" s="94">
        <v>335</v>
      </c>
      <c r="H17" s="30">
        <v>0</v>
      </c>
      <c r="I17" s="33">
        <f t="shared" si="1"/>
        <v>0</v>
      </c>
    </row>
    <row r="18" spans="1:9" x14ac:dyDescent="0.25">
      <c r="A18" s="24" t="s">
        <v>26</v>
      </c>
      <c r="B18" s="29">
        <v>22.71</v>
      </c>
      <c r="C18" s="30"/>
      <c r="D18" s="31">
        <f t="shared" si="0"/>
        <v>0</v>
      </c>
      <c r="E18" s="13"/>
      <c r="F18" s="27" t="s">
        <v>27</v>
      </c>
      <c r="G18" s="32">
        <v>0</v>
      </c>
      <c r="H18" s="30">
        <v>0</v>
      </c>
      <c r="I18" s="33">
        <f t="shared" si="1"/>
        <v>0</v>
      </c>
    </row>
    <row r="19" spans="1:9" x14ac:dyDescent="0.25">
      <c r="A19" s="24" t="s">
        <v>28</v>
      </c>
      <c r="B19" s="29">
        <v>31.32</v>
      </c>
      <c r="C19" s="30"/>
      <c r="D19" s="31">
        <f t="shared" si="0"/>
        <v>0</v>
      </c>
      <c r="E19" s="13"/>
      <c r="F19" s="27" t="s">
        <v>29</v>
      </c>
      <c r="G19" s="32">
        <v>592</v>
      </c>
      <c r="H19" s="30">
        <v>0</v>
      </c>
      <c r="I19" s="33">
        <f t="shared" si="1"/>
        <v>0</v>
      </c>
    </row>
    <row r="20" spans="1:9" x14ac:dyDescent="0.25">
      <c r="A20" s="24" t="s">
        <v>30</v>
      </c>
      <c r="B20" s="29">
        <v>38.869999999999997</v>
      </c>
      <c r="C20" s="34"/>
      <c r="D20" s="31">
        <f t="shared" si="0"/>
        <v>0</v>
      </c>
      <c r="E20" s="13"/>
      <c r="F20" s="27" t="s">
        <v>31</v>
      </c>
      <c r="G20" s="32">
        <v>0</v>
      </c>
      <c r="H20" s="30">
        <v>0</v>
      </c>
      <c r="I20" s="33">
        <f t="shared" si="1"/>
        <v>0</v>
      </c>
    </row>
    <row r="21" spans="1:9" x14ac:dyDescent="0.25">
      <c r="A21" s="24" t="s">
        <v>32</v>
      </c>
      <c r="B21" s="29">
        <v>48.19</v>
      </c>
      <c r="C21" s="34"/>
      <c r="D21" s="31">
        <f t="shared" si="0"/>
        <v>0</v>
      </c>
      <c r="E21" s="13"/>
      <c r="F21" s="27" t="s">
        <v>33</v>
      </c>
      <c r="G21" s="32">
        <v>852.49</v>
      </c>
      <c r="H21" s="30">
        <v>0</v>
      </c>
      <c r="I21" s="33">
        <f t="shared" si="1"/>
        <v>0</v>
      </c>
    </row>
    <row r="22" spans="1:9" x14ac:dyDescent="0.25">
      <c r="A22" s="35" t="s">
        <v>34</v>
      </c>
      <c r="B22" s="29">
        <v>67.680000000000007</v>
      </c>
      <c r="C22" s="34"/>
      <c r="D22" s="31">
        <f t="shared" si="0"/>
        <v>0</v>
      </c>
      <c r="E22" s="13"/>
      <c r="F22" s="27" t="s">
        <v>35</v>
      </c>
      <c r="G22" s="32">
        <v>0</v>
      </c>
      <c r="H22" s="30">
        <v>0</v>
      </c>
      <c r="I22" s="33">
        <f t="shared" si="1"/>
        <v>0</v>
      </c>
    </row>
    <row r="23" spans="1:9" x14ac:dyDescent="0.25">
      <c r="A23" s="35" t="s">
        <v>36</v>
      </c>
      <c r="B23" s="29">
        <v>97.64</v>
      </c>
      <c r="C23" s="34"/>
      <c r="D23" s="31">
        <f t="shared" si="0"/>
        <v>0</v>
      </c>
      <c r="E23" s="13"/>
      <c r="F23" s="27" t="s">
        <v>37</v>
      </c>
      <c r="G23" s="32">
        <v>0</v>
      </c>
      <c r="H23" s="30">
        <v>0</v>
      </c>
      <c r="I23" s="33">
        <f t="shared" si="1"/>
        <v>0</v>
      </c>
    </row>
    <row r="24" spans="1:9" x14ac:dyDescent="0.25">
      <c r="A24" s="35" t="s">
        <v>38</v>
      </c>
      <c r="B24" s="29">
        <v>124.35</v>
      </c>
      <c r="C24" s="34"/>
      <c r="D24" s="31">
        <f t="shared" si="0"/>
        <v>0</v>
      </c>
      <c r="E24" s="13"/>
      <c r="F24" s="27" t="s">
        <v>39</v>
      </c>
      <c r="G24" s="32">
        <v>665.84</v>
      </c>
      <c r="H24" s="30">
        <v>0</v>
      </c>
      <c r="I24" s="33">
        <f t="shared" si="1"/>
        <v>0</v>
      </c>
    </row>
    <row r="25" spans="1:9" x14ac:dyDescent="0.25">
      <c r="A25" s="35" t="s">
        <v>40</v>
      </c>
      <c r="B25" s="29">
        <v>207.14</v>
      </c>
      <c r="C25" s="34"/>
      <c r="D25" s="31">
        <f t="shared" si="0"/>
        <v>0</v>
      </c>
      <c r="E25" s="13"/>
      <c r="F25" s="27" t="s">
        <v>41</v>
      </c>
      <c r="G25" s="32">
        <v>0</v>
      </c>
      <c r="H25" s="30">
        <v>0</v>
      </c>
      <c r="I25" s="33">
        <f t="shared" si="1"/>
        <v>0</v>
      </c>
    </row>
    <row r="26" spans="1:9" x14ac:dyDescent="0.25">
      <c r="A26" s="91" t="s">
        <v>42</v>
      </c>
      <c r="B26" s="92">
        <v>1</v>
      </c>
      <c r="C26" s="34"/>
      <c r="D26" s="31">
        <f t="shared" si="0"/>
        <v>0</v>
      </c>
      <c r="E26" s="13"/>
      <c r="F26" s="27" t="s">
        <v>43</v>
      </c>
      <c r="G26" s="32">
        <v>852.49</v>
      </c>
      <c r="H26" s="30">
        <v>0</v>
      </c>
      <c r="I26" s="33">
        <f t="shared" si="1"/>
        <v>0</v>
      </c>
    </row>
    <row r="27" spans="1:9" x14ac:dyDescent="0.25">
      <c r="A27" s="24" t="s">
        <v>44</v>
      </c>
      <c r="B27" s="29">
        <v>1.05</v>
      </c>
      <c r="C27" s="34"/>
      <c r="D27" s="31">
        <f t="shared" si="0"/>
        <v>0</v>
      </c>
      <c r="E27" s="13"/>
      <c r="F27" s="27" t="s">
        <v>45</v>
      </c>
      <c r="G27" s="32">
        <v>665.84</v>
      </c>
      <c r="H27" s="30">
        <v>0</v>
      </c>
      <c r="I27" s="33">
        <f t="shared" si="1"/>
        <v>0</v>
      </c>
    </row>
    <row r="28" spans="1:9" x14ac:dyDescent="0.25">
      <c r="A28" s="24" t="s">
        <v>46</v>
      </c>
      <c r="B28" s="29">
        <v>1.32</v>
      </c>
      <c r="C28" s="34"/>
      <c r="D28" s="31">
        <f t="shared" si="0"/>
        <v>0</v>
      </c>
      <c r="E28" s="13"/>
      <c r="F28" s="27" t="s">
        <v>47</v>
      </c>
      <c r="G28" s="32">
        <v>0</v>
      </c>
      <c r="H28" s="30">
        <v>0</v>
      </c>
      <c r="I28" s="33">
        <f t="shared" si="1"/>
        <v>0</v>
      </c>
    </row>
    <row r="29" spans="1:9" x14ac:dyDescent="0.25">
      <c r="A29" s="91" t="s">
        <v>136</v>
      </c>
      <c r="B29" s="92">
        <v>1</v>
      </c>
      <c r="C29" s="34"/>
      <c r="D29" s="31">
        <f t="shared" si="0"/>
        <v>0</v>
      </c>
      <c r="E29" s="13"/>
      <c r="F29" s="93" t="s">
        <v>139</v>
      </c>
      <c r="G29" s="94">
        <v>590</v>
      </c>
      <c r="H29" s="30">
        <v>0</v>
      </c>
      <c r="I29" s="33">
        <f t="shared" si="1"/>
        <v>0</v>
      </c>
    </row>
    <row r="30" spans="1:9" x14ac:dyDescent="0.25">
      <c r="A30" s="91" t="s">
        <v>146</v>
      </c>
      <c r="B30" s="92">
        <v>0.96</v>
      </c>
      <c r="C30" s="34"/>
      <c r="D30" s="31">
        <f t="shared" si="0"/>
        <v>0</v>
      </c>
      <c r="E30" s="13"/>
      <c r="F30" s="37"/>
      <c r="G30" s="32"/>
      <c r="H30" s="30"/>
      <c r="I30" s="33"/>
    </row>
    <row r="31" spans="1:9" x14ac:dyDescent="0.25">
      <c r="A31" s="91" t="s">
        <v>147</v>
      </c>
      <c r="B31" s="92">
        <v>1.07</v>
      </c>
      <c r="C31" s="34"/>
      <c r="D31" s="31">
        <f t="shared" si="0"/>
        <v>0</v>
      </c>
      <c r="E31" s="13"/>
      <c r="F31" s="37"/>
      <c r="G31" s="32"/>
      <c r="H31" s="30"/>
      <c r="I31" s="33"/>
    </row>
    <row r="32" spans="1:9" x14ac:dyDescent="0.25">
      <c r="A32" s="24" t="s">
        <v>48</v>
      </c>
      <c r="B32" s="36">
        <v>1</v>
      </c>
      <c r="C32" s="34"/>
      <c r="D32" s="31">
        <f t="shared" si="0"/>
        <v>0</v>
      </c>
      <c r="E32" s="13"/>
      <c r="F32" s="27" t="s">
        <v>49</v>
      </c>
      <c r="G32" s="32">
        <v>0</v>
      </c>
      <c r="H32" s="30">
        <v>0</v>
      </c>
      <c r="I32" s="33">
        <f t="shared" si="1"/>
        <v>0</v>
      </c>
    </row>
    <row r="33" spans="1:11" x14ac:dyDescent="0.25">
      <c r="A33" s="91" t="s">
        <v>50</v>
      </c>
      <c r="B33" s="92">
        <v>15.74</v>
      </c>
      <c r="C33" s="34"/>
      <c r="D33" s="31">
        <f t="shared" si="0"/>
        <v>0</v>
      </c>
      <c r="E33" s="13"/>
      <c r="F33" s="27" t="s">
        <v>51</v>
      </c>
      <c r="G33" s="32">
        <v>0</v>
      </c>
      <c r="H33" s="30">
        <v>0</v>
      </c>
      <c r="I33" s="33">
        <f t="shared" si="1"/>
        <v>0</v>
      </c>
    </row>
    <row r="34" spans="1:11" x14ac:dyDescent="0.25">
      <c r="A34" s="91" t="s">
        <v>52</v>
      </c>
      <c r="B34" s="92">
        <v>1.55</v>
      </c>
      <c r="C34" s="34"/>
      <c r="D34" s="31">
        <f t="shared" si="0"/>
        <v>0</v>
      </c>
      <c r="E34" s="13"/>
      <c r="F34" s="27" t="s">
        <v>53</v>
      </c>
      <c r="G34" s="32">
        <v>0</v>
      </c>
      <c r="H34" s="30">
        <v>0</v>
      </c>
      <c r="I34" s="33">
        <f t="shared" si="1"/>
        <v>0</v>
      </c>
      <c r="K34" s="24"/>
    </row>
    <row r="35" spans="1:11" x14ac:dyDescent="0.25">
      <c r="A35" s="24" t="s">
        <v>54</v>
      </c>
      <c r="B35" s="29">
        <v>0.33</v>
      </c>
      <c r="C35" s="34"/>
      <c r="D35" s="31">
        <f t="shared" si="0"/>
        <v>0</v>
      </c>
      <c r="E35" s="13"/>
      <c r="F35" s="27" t="s">
        <v>55</v>
      </c>
      <c r="G35" s="32">
        <v>0</v>
      </c>
      <c r="H35" s="30">
        <v>0</v>
      </c>
      <c r="I35" s="33">
        <f t="shared" si="1"/>
        <v>0</v>
      </c>
    </row>
    <row r="36" spans="1:11" x14ac:dyDescent="0.25">
      <c r="A36" s="24" t="s">
        <v>56</v>
      </c>
      <c r="B36" s="29">
        <v>0.24</v>
      </c>
      <c r="C36" s="34"/>
      <c r="D36" s="31">
        <f t="shared" si="0"/>
        <v>0</v>
      </c>
      <c r="E36" s="13"/>
      <c r="F36" s="27" t="s">
        <v>57</v>
      </c>
      <c r="G36" s="32">
        <v>0</v>
      </c>
      <c r="H36" s="30">
        <v>0</v>
      </c>
      <c r="I36" s="33">
        <f t="shared" si="1"/>
        <v>0</v>
      </c>
    </row>
    <row r="37" spans="1:11" x14ac:dyDescent="0.25">
      <c r="A37" s="91" t="s">
        <v>143</v>
      </c>
      <c r="B37" s="92">
        <v>0.57999999999999996</v>
      </c>
      <c r="C37" s="34"/>
      <c r="D37" s="31">
        <f t="shared" si="0"/>
        <v>0</v>
      </c>
      <c r="E37" s="13"/>
      <c r="F37" s="27" t="s">
        <v>58</v>
      </c>
      <c r="G37" s="32">
        <v>0</v>
      </c>
      <c r="H37" s="30">
        <v>0</v>
      </c>
      <c r="I37" s="33">
        <f t="shared" si="1"/>
        <v>0</v>
      </c>
    </row>
    <row r="38" spans="1:11" x14ac:dyDescent="0.25">
      <c r="A38" s="91" t="s">
        <v>144</v>
      </c>
      <c r="B38" s="92">
        <v>0.72</v>
      </c>
      <c r="C38" s="34"/>
      <c r="D38" s="31">
        <f t="shared" si="0"/>
        <v>0</v>
      </c>
      <c r="E38" s="13"/>
      <c r="F38" s="27" t="s">
        <v>59</v>
      </c>
      <c r="G38" s="32">
        <v>0</v>
      </c>
      <c r="H38" s="30">
        <v>0</v>
      </c>
      <c r="I38" s="33">
        <f t="shared" si="1"/>
        <v>0</v>
      </c>
    </row>
    <row r="39" spans="1:11" x14ac:dyDescent="0.25">
      <c r="A39" s="91" t="s">
        <v>142</v>
      </c>
      <c r="B39" s="92">
        <v>0.34</v>
      </c>
      <c r="C39" s="34"/>
      <c r="D39" s="31">
        <f t="shared" si="0"/>
        <v>0</v>
      </c>
      <c r="E39" s="13"/>
      <c r="F39" s="27" t="s">
        <v>61</v>
      </c>
      <c r="G39" s="32">
        <v>0</v>
      </c>
      <c r="H39" s="30">
        <v>0</v>
      </c>
      <c r="I39" s="33">
        <f t="shared" si="1"/>
        <v>0</v>
      </c>
    </row>
    <row r="40" spans="1:11" ht="26.25" x14ac:dyDescent="0.25">
      <c r="A40" s="24" t="s">
        <v>60</v>
      </c>
      <c r="B40" s="29">
        <v>0</v>
      </c>
      <c r="C40" s="34"/>
      <c r="D40" s="31">
        <f t="shared" si="0"/>
        <v>0</v>
      </c>
      <c r="E40" s="13"/>
      <c r="F40" s="98" t="s">
        <v>62</v>
      </c>
      <c r="G40" s="94">
        <v>1028</v>
      </c>
      <c r="H40" s="38"/>
      <c r="I40" s="39">
        <f t="shared" si="1"/>
        <v>0</v>
      </c>
    </row>
    <row r="41" spans="1:11" x14ac:dyDescent="0.25">
      <c r="A41" s="24" t="s">
        <v>60</v>
      </c>
      <c r="B41" s="29">
        <v>0</v>
      </c>
      <c r="C41" s="34"/>
      <c r="D41" s="31">
        <f t="shared" si="0"/>
        <v>0</v>
      </c>
      <c r="E41" s="13"/>
      <c r="F41" s="27" t="s">
        <v>63</v>
      </c>
      <c r="G41" s="32">
        <v>0</v>
      </c>
      <c r="H41" s="30">
        <v>0</v>
      </c>
      <c r="I41" s="33">
        <f t="shared" si="1"/>
        <v>0</v>
      </c>
    </row>
    <row r="42" spans="1:11" x14ac:dyDescent="0.25">
      <c r="A42" s="24" t="s">
        <v>60</v>
      </c>
      <c r="B42" s="29">
        <v>0</v>
      </c>
      <c r="C42" s="34"/>
      <c r="D42" s="31">
        <f t="shared" si="0"/>
        <v>0</v>
      </c>
      <c r="E42" s="13"/>
      <c r="F42" s="27" t="s">
        <v>64</v>
      </c>
      <c r="G42" s="32">
        <v>0</v>
      </c>
      <c r="H42" s="30">
        <v>0</v>
      </c>
      <c r="I42" s="33">
        <f t="shared" si="1"/>
        <v>0</v>
      </c>
    </row>
    <row r="43" spans="1:11" x14ac:dyDescent="0.25">
      <c r="A43" s="91" t="s">
        <v>65</v>
      </c>
      <c r="B43" s="92">
        <v>7.68</v>
      </c>
      <c r="C43" s="34"/>
      <c r="D43" s="31">
        <f t="shared" si="0"/>
        <v>0</v>
      </c>
      <c r="E43" s="13"/>
      <c r="F43" s="27" t="s">
        <v>66</v>
      </c>
      <c r="G43" s="32">
        <v>0</v>
      </c>
      <c r="H43" s="30">
        <v>0</v>
      </c>
      <c r="I43" s="33">
        <f t="shared" si="1"/>
        <v>0</v>
      </c>
    </row>
    <row r="44" spans="1:11" x14ac:dyDescent="0.25">
      <c r="A44" s="91"/>
      <c r="B44" s="92"/>
      <c r="C44" s="34"/>
      <c r="D44" s="31"/>
      <c r="E44" s="13"/>
      <c r="F44" s="27" t="s">
        <v>165</v>
      </c>
      <c r="G44" s="32">
        <v>60</v>
      </c>
      <c r="H44" s="30">
        <v>1</v>
      </c>
      <c r="I44" s="33">
        <f t="shared" si="1"/>
        <v>60</v>
      </c>
    </row>
    <row r="45" spans="1:11" ht="15.75" thickBot="1" x14ac:dyDescent="0.3">
      <c r="A45" s="91" t="s">
        <v>67</v>
      </c>
      <c r="B45" s="92">
        <v>5.22</v>
      </c>
      <c r="C45" s="34"/>
      <c r="D45" s="31">
        <f t="shared" si="0"/>
        <v>0</v>
      </c>
      <c r="E45" s="13"/>
      <c r="F45" s="27" t="s">
        <v>68</v>
      </c>
      <c r="G45" s="32">
        <v>395</v>
      </c>
      <c r="H45" s="30">
        <v>0</v>
      </c>
      <c r="I45" s="33">
        <f t="shared" si="1"/>
        <v>0</v>
      </c>
    </row>
    <row r="46" spans="1:11" ht="19.5" thickBot="1" x14ac:dyDescent="0.35">
      <c r="A46" s="91" t="s">
        <v>69</v>
      </c>
      <c r="B46" s="92">
        <v>71</v>
      </c>
      <c r="C46" s="34"/>
      <c r="D46" s="31">
        <f t="shared" si="0"/>
        <v>0</v>
      </c>
      <c r="E46" s="13"/>
      <c r="F46" s="40" t="s">
        <v>70</v>
      </c>
      <c r="G46" s="41"/>
      <c r="H46" s="27"/>
      <c r="I46" s="42">
        <f>SUM(I12:I45)</f>
        <v>60</v>
      </c>
    </row>
    <row r="47" spans="1:11" x14ac:dyDescent="0.25">
      <c r="A47" s="91" t="s">
        <v>71</v>
      </c>
      <c r="B47" s="92">
        <v>6.28</v>
      </c>
      <c r="C47" s="34"/>
      <c r="D47" s="31">
        <f t="shared" si="0"/>
        <v>0</v>
      </c>
      <c r="E47" s="13"/>
      <c r="F47" s="13"/>
      <c r="G47" s="13"/>
      <c r="H47" s="13"/>
      <c r="I47" s="13"/>
    </row>
    <row r="48" spans="1:11" x14ac:dyDescent="0.25">
      <c r="A48" s="91" t="s">
        <v>72</v>
      </c>
      <c r="B48" s="92">
        <v>71</v>
      </c>
      <c r="C48" s="34"/>
      <c r="D48" s="31">
        <f t="shared" si="0"/>
        <v>0</v>
      </c>
      <c r="E48" s="13"/>
      <c r="F48" s="13"/>
      <c r="G48" s="13"/>
      <c r="H48" s="13"/>
      <c r="I48" s="13"/>
    </row>
    <row r="49" spans="1:10" x14ac:dyDescent="0.25">
      <c r="A49" s="91" t="s">
        <v>137</v>
      </c>
      <c r="B49" s="92">
        <v>8</v>
      </c>
      <c r="C49" s="34"/>
      <c r="D49" s="31">
        <f t="shared" si="0"/>
        <v>0</v>
      </c>
      <c r="E49" s="13"/>
      <c r="F49" s="13"/>
      <c r="G49" s="13"/>
      <c r="H49" s="13"/>
      <c r="I49" s="13"/>
    </row>
    <row r="50" spans="1:10" x14ac:dyDescent="0.25">
      <c r="A50" s="91" t="s">
        <v>138</v>
      </c>
      <c r="B50" s="92">
        <v>8.85</v>
      </c>
      <c r="C50" s="34"/>
      <c r="D50" s="31">
        <f t="shared" si="0"/>
        <v>0</v>
      </c>
      <c r="E50" s="13"/>
      <c r="F50" s="13"/>
      <c r="G50" s="13"/>
      <c r="H50" s="13"/>
      <c r="I50" s="13"/>
    </row>
    <row r="51" spans="1:10" x14ac:dyDescent="0.25">
      <c r="A51" s="91" t="s">
        <v>73</v>
      </c>
      <c r="B51" s="92">
        <v>41</v>
      </c>
      <c r="C51" s="44"/>
      <c r="D51" s="45">
        <f t="shared" si="0"/>
        <v>0</v>
      </c>
      <c r="E51" s="13"/>
      <c r="F51" s="13"/>
      <c r="G51" s="13"/>
      <c r="H51" s="13"/>
      <c r="I51" s="13"/>
    </row>
    <row r="52" spans="1:10" x14ac:dyDescent="0.25">
      <c r="A52" s="91" t="s">
        <v>140</v>
      </c>
      <c r="B52" s="92">
        <v>40</v>
      </c>
      <c r="C52" s="34"/>
      <c r="D52" s="31">
        <f t="shared" si="0"/>
        <v>0</v>
      </c>
      <c r="E52" s="13"/>
      <c r="F52" s="13"/>
      <c r="G52" s="13"/>
      <c r="H52" s="13"/>
      <c r="I52" s="13"/>
    </row>
    <row r="53" spans="1:10" x14ac:dyDescent="0.25">
      <c r="A53" s="91" t="s">
        <v>141</v>
      </c>
      <c r="B53" s="92">
        <v>4</v>
      </c>
      <c r="C53" s="34"/>
      <c r="D53" s="46">
        <f t="shared" si="0"/>
        <v>0</v>
      </c>
      <c r="E53" s="13"/>
      <c r="F53" s="13"/>
      <c r="G53" s="13"/>
      <c r="H53" s="13"/>
      <c r="I53" s="13"/>
    </row>
    <row r="54" spans="1:10" ht="26.25" x14ac:dyDescent="0.25">
      <c r="A54" s="96" t="s">
        <v>145</v>
      </c>
      <c r="B54" s="92">
        <v>23.18</v>
      </c>
      <c r="C54" s="34"/>
      <c r="D54" s="46">
        <f t="shared" si="0"/>
        <v>0</v>
      </c>
      <c r="E54" s="13"/>
      <c r="F54" s="13"/>
      <c r="G54" s="13"/>
      <c r="H54" s="13"/>
      <c r="I54" s="13"/>
    </row>
    <row r="55" spans="1:10" x14ac:dyDescent="0.25">
      <c r="A55" s="91" t="s">
        <v>132</v>
      </c>
      <c r="B55" s="92">
        <v>8.75</v>
      </c>
      <c r="C55" s="34"/>
      <c r="D55" s="46">
        <f t="shared" si="0"/>
        <v>0</v>
      </c>
      <c r="E55" s="13"/>
      <c r="F55" s="13"/>
      <c r="G55" s="13"/>
      <c r="H55" s="13"/>
      <c r="I55" s="13"/>
    </row>
    <row r="56" spans="1:10" ht="15.75" thickBot="1" x14ac:dyDescent="0.3">
      <c r="A56" s="24" t="s">
        <v>74</v>
      </c>
      <c r="B56" s="29">
        <v>1111.52</v>
      </c>
      <c r="C56" s="34"/>
      <c r="D56" s="46">
        <f t="shared" si="0"/>
        <v>0</v>
      </c>
      <c r="E56" s="13"/>
      <c r="F56" s="13"/>
      <c r="G56" s="13"/>
      <c r="H56" s="13"/>
      <c r="I56" s="13"/>
    </row>
    <row r="57" spans="1:10" ht="19.5" thickBot="1" x14ac:dyDescent="0.35">
      <c r="A57" s="40" t="s">
        <v>70</v>
      </c>
      <c r="B57" s="47"/>
      <c r="C57" s="27"/>
      <c r="D57" s="42">
        <f>SUM(D12:D56)*1.13</f>
        <v>0</v>
      </c>
      <c r="E57" s="13"/>
      <c r="F57" s="13"/>
      <c r="G57" s="13"/>
      <c r="H57" s="13"/>
      <c r="I57" s="13"/>
    </row>
    <row r="58" spans="1:10" x14ac:dyDescent="0.25">
      <c r="A58" s="24"/>
      <c r="B58" s="47"/>
      <c r="C58" s="27"/>
      <c r="D58" s="27"/>
      <c r="E58" s="13"/>
      <c r="F58" s="13"/>
      <c r="G58" s="13"/>
      <c r="H58" s="13"/>
      <c r="I58" s="13"/>
    </row>
    <row r="59" spans="1:10" ht="15.75" thickBot="1" x14ac:dyDescent="0.3">
      <c r="D59" s="5"/>
    </row>
    <row r="60" spans="1:10" ht="19.5" thickBot="1" x14ac:dyDescent="0.35">
      <c r="A60" s="19" t="s">
        <v>75</v>
      </c>
      <c r="B60" s="20" t="s">
        <v>11</v>
      </c>
      <c r="C60" s="21" t="s">
        <v>12</v>
      </c>
      <c r="D60" s="22" t="s">
        <v>0</v>
      </c>
      <c r="E60" s="48"/>
      <c r="F60" s="19" t="s">
        <v>76</v>
      </c>
      <c r="G60" s="20" t="s">
        <v>11</v>
      </c>
      <c r="H60" s="21" t="s">
        <v>12</v>
      </c>
      <c r="I60" s="22" t="s">
        <v>0</v>
      </c>
    </row>
    <row r="61" spans="1:10" x14ac:dyDescent="0.25">
      <c r="A61" s="91" t="s">
        <v>156</v>
      </c>
      <c r="B61" s="95">
        <v>9.0708000000000002</v>
      </c>
      <c r="C61" s="49"/>
      <c r="D61" s="50">
        <f>C61*B61</f>
        <v>0</v>
      </c>
      <c r="E61" s="51"/>
      <c r="F61" s="24" t="s">
        <v>77</v>
      </c>
      <c r="G61" s="49">
        <v>1</v>
      </c>
      <c r="H61" s="52"/>
      <c r="I61" s="50">
        <f>G61*H61</f>
        <v>0</v>
      </c>
      <c r="J61" s="53"/>
    </row>
    <row r="62" spans="1:10" x14ac:dyDescent="0.25">
      <c r="A62" s="54" t="s">
        <v>78</v>
      </c>
      <c r="B62" s="29">
        <v>0</v>
      </c>
      <c r="C62" s="49"/>
      <c r="D62" s="52">
        <f t="shared" ref="D62:D88" si="2">B62*C62</f>
        <v>0</v>
      </c>
      <c r="E62" s="24"/>
      <c r="F62" s="24" t="s">
        <v>79</v>
      </c>
      <c r="G62" s="55">
        <v>1.99</v>
      </c>
      <c r="H62" s="52"/>
      <c r="I62" s="52">
        <f t="shared" ref="I62:I88" si="3">G62*H62</f>
        <v>0</v>
      </c>
    </row>
    <row r="63" spans="1:10" x14ac:dyDescent="0.25">
      <c r="A63" s="91" t="s">
        <v>80</v>
      </c>
      <c r="B63" s="92">
        <v>0.44</v>
      </c>
      <c r="C63" s="49"/>
      <c r="D63" s="52">
        <f t="shared" si="2"/>
        <v>0</v>
      </c>
      <c r="E63" s="24"/>
      <c r="F63" s="91" t="s">
        <v>81</v>
      </c>
      <c r="G63" s="97">
        <v>2.4779</v>
      </c>
      <c r="H63" s="56"/>
      <c r="I63" s="52">
        <f t="shared" si="3"/>
        <v>0</v>
      </c>
    </row>
    <row r="64" spans="1:10" x14ac:dyDescent="0.25">
      <c r="A64" s="91" t="s">
        <v>148</v>
      </c>
      <c r="B64" s="92">
        <v>1.06</v>
      </c>
      <c r="C64" s="49"/>
      <c r="D64" s="52">
        <f t="shared" si="2"/>
        <v>0</v>
      </c>
      <c r="E64" s="57"/>
      <c r="F64" s="24" t="s">
        <v>82</v>
      </c>
      <c r="G64" s="55">
        <v>2.19</v>
      </c>
      <c r="H64" s="56"/>
      <c r="I64" s="52">
        <f t="shared" si="3"/>
        <v>0</v>
      </c>
    </row>
    <row r="65" spans="1:10" x14ac:dyDescent="0.25">
      <c r="A65" s="24" t="s">
        <v>83</v>
      </c>
      <c r="B65" s="29">
        <v>4.25</v>
      </c>
      <c r="C65" s="49"/>
      <c r="D65" s="52">
        <f t="shared" si="2"/>
        <v>0</v>
      </c>
      <c r="E65" s="57"/>
      <c r="F65" s="91" t="s">
        <v>84</v>
      </c>
      <c r="G65" s="97">
        <v>1.177</v>
      </c>
      <c r="H65" s="56"/>
      <c r="I65" s="52">
        <f t="shared" si="3"/>
        <v>0</v>
      </c>
    </row>
    <row r="66" spans="1:10" x14ac:dyDescent="0.25">
      <c r="A66" s="91" t="s">
        <v>151</v>
      </c>
      <c r="B66" s="94">
        <v>0.30969999999999998</v>
      </c>
      <c r="C66" s="49"/>
      <c r="D66" s="52">
        <f t="shared" si="2"/>
        <v>0</v>
      </c>
      <c r="E66" s="57"/>
      <c r="F66" s="24" t="s">
        <v>85</v>
      </c>
      <c r="G66" s="55">
        <v>0.81</v>
      </c>
      <c r="H66" s="56"/>
      <c r="I66" s="52">
        <f t="shared" si="3"/>
        <v>0</v>
      </c>
    </row>
    <row r="67" spans="1:10" x14ac:dyDescent="0.25">
      <c r="A67" s="91" t="s">
        <v>152</v>
      </c>
      <c r="B67" s="94">
        <v>3.5400000000000001E-2</v>
      </c>
      <c r="C67" s="49"/>
      <c r="D67" s="52">
        <f t="shared" si="2"/>
        <v>0</v>
      </c>
      <c r="E67" s="57"/>
      <c r="F67" s="24" t="s">
        <v>86</v>
      </c>
      <c r="G67" s="55">
        <v>1.2</v>
      </c>
      <c r="H67" s="52"/>
      <c r="I67" s="52">
        <f t="shared" si="3"/>
        <v>0</v>
      </c>
    </row>
    <row r="68" spans="1:10" x14ac:dyDescent="0.25">
      <c r="A68" s="91" t="s">
        <v>153</v>
      </c>
      <c r="B68" s="94">
        <v>0.8407</v>
      </c>
      <c r="C68" s="49"/>
      <c r="D68" s="52"/>
      <c r="E68" s="57"/>
      <c r="F68" s="24"/>
      <c r="G68" s="55"/>
      <c r="H68" s="56"/>
      <c r="I68" s="52"/>
    </row>
    <row r="69" spans="1:10" x14ac:dyDescent="0.25">
      <c r="A69" s="91" t="s">
        <v>154</v>
      </c>
      <c r="B69" s="94">
        <v>5.3100000000000001E-2</v>
      </c>
      <c r="C69" s="49"/>
      <c r="D69" s="52"/>
      <c r="E69" s="57"/>
      <c r="F69" s="24"/>
      <c r="G69" s="55"/>
      <c r="H69" s="56"/>
      <c r="I69" s="52"/>
    </row>
    <row r="70" spans="1:10" x14ac:dyDescent="0.25">
      <c r="A70" s="24" t="s">
        <v>149</v>
      </c>
      <c r="B70" s="29">
        <v>0.28999999999999998</v>
      </c>
      <c r="C70" s="49"/>
      <c r="D70" s="52">
        <f t="shared" si="2"/>
        <v>0</v>
      </c>
      <c r="E70" s="57"/>
      <c r="F70" s="91" t="s">
        <v>87</v>
      </c>
      <c r="G70" s="97">
        <v>0.47789999999999999</v>
      </c>
      <c r="H70" s="52"/>
      <c r="I70" s="52">
        <f t="shared" si="3"/>
        <v>0</v>
      </c>
    </row>
    <row r="71" spans="1:10" x14ac:dyDescent="0.25">
      <c r="A71" s="24" t="s">
        <v>88</v>
      </c>
      <c r="B71" s="29">
        <v>2.4</v>
      </c>
      <c r="C71" s="49"/>
      <c r="D71" s="52">
        <f t="shared" si="2"/>
        <v>0</v>
      </c>
      <c r="E71" s="57"/>
      <c r="F71" s="24" t="s">
        <v>89</v>
      </c>
      <c r="G71" s="55">
        <v>0.85</v>
      </c>
      <c r="H71" s="52"/>
      <c r="I71" s="52">
        <f t="shared" si="3"/>
        <v>0</v>
      </c>
    </row>
    <row r="72" spans="1:10" x14ac:dyDescent="0.25">
      <c r="A72" s="91" t="s">
        <v>90</v>
      </c>
      <c r="B72" s="92">
        <v>8.8499999999999995E-2</v>
      </c>
      <c r="C72" s="49"/>
      <c r="D72" s="52">
        <f t="shared" si="2"/>
        <v>0</v>
      </c>
      <c r="E72" s="57"/>
      <c r="F72" s="91" t="s">
        <v>91</v>
      </c>
      <c r="G72" s="97">
        <v>8.81</v>
      </c>
      <c r="H72" s="52"/>
      <c r="I72" s="52">
        <f t="shared" si="3"/>
        <v>0</v>
      </c>
    </row>
    <row r="73" spans="1:10" x14ac:dyDescent="0.25">
      <c r="A73" s="24" t="s">
        <v>92</v>
      </c>
      <c r="B73" s="29">
        <v>0.18</v>
      </c>
      <c r="C73" s="49"/>
      <c r="D73" s="52">
        <f t="shared" si="2"/>
        <v>0</v>
      </c>
      <c r="E73" s="57"/>
      <c r="F73" s="24" t="s">
        <v>161</v>
      </c>
      <c r="G73" s="55">
        <v>50.95</v>
      </c>
      <c r="H73" s="52"/>
      <c r="I73" s="52">
        <f t="shared" si="3"/>
        <v>0</v>
      </c>
    </row>
    <row r="74" spans="1:10" x14ac:dyDescent="0.25">
      <c r="A74" s="91" t="s">
        <v>93</v>
      </c>
      <c r="B74" s="92">
        <v>0.13270000000000001</v>
      </c>
      <c r="C74" s="49"/>
      <c r="D74" s="52">
        <f t="shared" si="2"/>
        <v>0</v>
      </c>
      <c r="E74" s="57"/>
      <c r="F74" s="91" t="s">
        <v>94</v>
      </c>
      <c r="G74" s="97">
        <v>1.1504000000000001</v>
      </c>
      <c r="H74" s="56"/>
      <c r="I74" s="52">
        <f t="shared" si="3"/>
        <v>0</v>
      </c>
    </row>
    <row r="75" spans="1:10" x14ac:dyDescent="0.25">
      <c r="A75" s="91" t="s">
        <v>150</v>
      </c>
      <c r="B75" s="92">
        <v>6.1899999999999997E-2</v>
      </c>
      <c r="C75" s="49"/>
      <c r="D75" s="52"/>
      <c r="E75" s="57"/>
      <c r="F75" s="91" t="s">
        <v>158</v>
      </c>
      <c r="G75" s="97">
        <v>11.327400000000001</v>
      </c>
      <c r="H75" s="56"/>
      <c r="I75" s="52"/>
    </row>
    <row r="76" spans="1:10" x14ac:dyDescent="0.25">
      <c r="A76" s="91"/>
      <c r="B76" s="92"/>
      <c r="C76" s="49"/>
      <c r="D76" s="52"/>
      <c r="E76" s="57"/>
      <c r="F76" s="91" t="s">
        <v>159</v>
      </c>
      <c r="G76" s="97">
        <v>10.575200000000001</v>
      </c>
      <c r="H76" s="56"/>
      <c r="I76" s="52"/>
    </row>
    <row r="77" spans="1:10" x14ac:dyDescent="0.25">
      <c r="A77" s="24" t="s">
        <v>133</v>
      </c>
      <c r="B77" s="29">
        <v>0.2</v>
      </c>
      <c r="C77" s="49"/>
      <c r="D77" s="52">
        <f t="shared" si="2"/>
        <v>0</v>
      </c>
      <c r="E77" s="57"/>
      <c r="F77" s="24" t="s">
        <v>134</v>
      </c>
      <c r="G77" s="55">
        <v>11.95</v>
      </c>
      <c r="H77" s="56"/>
      <c r="I77" s="52">
        <f t="shared" si="3"/>
        <v>0</v>
      </c>
    </row>
    <row r="78" spans="1:10" x14ac:dyDescent="0.25">
      <c r="A78" s="24" t="s">
        <v>95</v>
      </c>
      <c r="B78" s="29">
        <v>0.75</v>
      </c>
      <c r="C78" s="49"/>
      <c r="D78" s="52">
        <f t="shared" si="2"/>
        <v>0</v>
      </c>
      <c r="E78" s="24"/>
      <c r="F78" s="24" t="s">
        <v>96</v>
      </c>
      <c r="G78" s="55">
        <v>0</v>
      </c>
      <c r="H78" s="56"/>
      <c r="I78" s="52">
        <f t="shared" si="3"/>
        <v>0</v>
      </c>
    </row>
    <row r="79" spans="1:10" x14ac:dyDescent="0.25">
      <c r="A79" s="24" t="s">
        <v>97</v>
      </c>
      <c r="B79" s="29">
        <v>0.15</v>
      </c>
      <c r="C79" s="49"/>
      <c r="D79" s="52">
        <f t="shared" si="2"/>
        <v>0</v>
      </c>
      <c r="E79" s="24"/>
      <c r="F79" s="43" t="s">
        <v>98</v>
      </c>
      <c r="G79" s="58">
        <v>12.5</v>
      </c>
      <c r="H79" s="56"/>
      <c r="I79" s="56">
        <f t="shared" si="3"/>
        <v>0</v>
      </c>
      <c r="J79" s="53"/>
    </row>
    <row r="80" spans="1:10" x14ac:dyDescent="0.25">
      <c r="A80" s="91" t="s">
        <v>155</v>
      </c>
      <c r="B80" s="92">
        <v>2.5663999999999998</v>
      </c>
      <c r="C80" s="59"/>
      <c r="D80" s="56">
        <f t="shared" si="2"/>
        <v>0</v>
      </c>
      <c r="E80" s="24"/>
      <c r="F80" s="24" t="s">
        <v>99</v>
      </c>
      <c r="G80" s="55">
        <v>0.5</v>
      </c>
      <c r="H80" s="56"/>
      <c r="I80" s="52">
        <f t="shared" si="3"/>
        <v>0</v>
      </c>
      <c r="J80" s="53"/>
    </row>
    <row r="81" spans="1:9" x14ac:dyDescent="0.25">
      <c r="A81" s="24" t="s">
        <v>100</v>
      </c>
      <c r="B81" s="29">
        <v>21.95</v>
      </c>
      <c r="C81" s="49"/>
      <c r="D81" s="52">
        <f t="shared" si="2"/>
        <v>0</v>
      </c>
      <c r="E81" s="24"/>
      <c r="F81" s="24" t="s">
        <v>101</v>
      </c>
      <c r="G81" s="55">
        <v>0.15</v>
      </c>
      <c r="H81" s="56"/>
      <c r="I81" s="52">
        <f t="shared" si="3"/>
        <v>0</v>
      </c>
    </row>
    <row r="82" spans="1:9" x14ac:dyDescent="0.25">
      <c r="A82" s="24" t="s">
        <v>102</v>
      </c>
      <c r="B82" s="29">
        <v>2.15</v>
      </c>
      <c r="C82" s="49"/>
      <c r="D82" s="52">
        <f t="shared" si="2"/>
        <v>0</v>
      </c>
      <c r="E82" s="24"/>
      <c r="F82" s="24" t="s">
        <v>103</v>
      </c>
      <c r="G82" s="55">
        <v>1.85</v>
      </c>
      <c r="H82" s="56"/>
      <c r="I82" s="52">
        <f t="shared" si="3"/>
        <v>0</v>
      </c>
    </row>
    <row r="83" spans="1:9" x14ac:dyDescent="0.25">
      <c r="A83" s="24" t="s">
        <v>104</v>
      </c>
      <c r="B83" s="29">
        <v>0</v>
      </c>
      <c r="C83" s="49"/>
      <c r="D83" s="52">
        <f t="shared" si="2"/>
        <v>0</v>
      </c>
      <c r="E83" s="24"/>
      <c r="F83" s="24" t="s">
        <v>105</v>
      </c>
      <c r="G83" s="55">
        <v>170</v>
      </c>
      <c r="H83" s="56"/>
      <c r="I83" s="52">
        <f t="shared" si="3"/>
        <v>0</v>
      </c>
    </row>
    <row r="84" spans="1:9" x14ac:dyDescent="0.25">
      <c r="A84" s="43" t="s">
        <v>106</v>
      </c>
      <c r="B84" s="36">
        <v>2.35</v>
      </c>
      <c r="C84" s="59"/>
      <c r="D84" s="56">
        <f t="shared" si="2"/>
        <v>0</v>
      </c>
      <c r="E84" s="24"/>
      <c r="F84" s="24" t="s">
        <v>162</v>
      </c>
      <c r="G84" s="55">
        <v>0.1</v>
      </c>
      <c r="H84" s="56"/>
      <c r="I84" s="52">
        <f t="shared" si="3"/>
        <v>0</v>
      </c>
    </row>
    <row r="85" spans="1:9" x14ac:dyDescent="0.25">
      <c r="A85" s="24" t="s">
        <v>107</v>
      </c>
      <c r="B85" s="29">
        <v>1</v>
      </c>
      <c r="C85" s="49"/>
      <c r="D85" s="52">
        <f t="shared" si="2"/>
        <v>0</v>
      </c>
      <c r="E85" s="24"/>
      <c r="F85" s="24" t="s">
        <v>108</v>
      </c>
      <c r="G85" s="55">
        <v>0.88</v>
      </c>
      <c r="H85" s="56"/>
      <c r="I85" s="52">
        <f t="shared" si="3"/>
        <v>0</v>
      </c>
    </row>
    <row r="86" spans="1:9" x14ac:dyDescent="0.25">
      <c r="A86" s="91" t="s">
        <v>157</v>
      </c>
      <c r="B86" s="92">
        <v>1.7257</v>
      </c>
      <c r="C86" s="49"/>
      <c r="D86" s="60">
        <f t="shared" si="2"/>
        <v>0</v>
      </c>
      <c r="E86" s="24"/>
      <c r="F86" s="24"/>
      <c r="G86" s="55"/>
      <c r="H86" s="56"/>
      <c r="I86" s="60"/>
    </row>
    <row r="87" spans="1:9" x14ac:dyDescent="0.25">
      <c r="A87" s="24"/>
      <c r="B87" s="29"/>
      <c r="C87" s="49"/>
      <c r="D87" s="60"/>
      <c r="E87" s="24"/>
      <c r="F87" s="91" t="s">
        <v>135</v>
      </c>
      <c r="G87" s="97">
        <v>8.59</v>
      </c>
      <c r="H87" s="56"/>
      <c r="I87" s="60">
        <f t="shared" si="3"/>
        <v>0</v>
      </c>
    </row>
    <row r="88" spans="1:9" ht="15.75" thickBot="1" x14ac:dyDescent="0.3">
      <c r="A88" s="24" t="s">
        <v>109</v>
      </c>
      <c r="B88" s="29">
        <v>1</v>
      </c>
      <c r="C88" s="49"/>
      <c r="D88" s="60">
        <f t="shared" si="2"/>
        <v>0</v>
      </c>
      <c r="E88" s="24"/>
      <c r="F88" s="24" t="s">
        <v>110</v>
      </c>
      <c r="G88" s="55">
        <v>45.95</v>
      </c>
      <c r="H88" s="56"/>
      <c r="I88" s="60">
        <f t="shared" si="3"/>
        <v>0</v>
      </c>
    </row>
    <row r="89" spans="1:9" ht="15" customHeight="1" thickBot="1" x14ac:dyDescent="0.3">
      <c r="A89" s="104" t="s">
        <v>70</v>
      </c>
      <c r="B89" s="105"/>
      <c r="C89" s="106"/>
      <c r="D89" s="107">
        <f>SUM(D61:D88)*1.13</f>
        <v>0</v>
      </c>
      <c r="E89" s="108"/>
      <c r="F89" s="104" t="s">
        <v>70</v>
      </c>
      <c r="G89" s="13"/>
      <c r="H89" s="13"/>
      <c r="I89" s="61">
        <f>SUM(I61:I88)*1.13</f>
        <v>0</v>
      </c>
    </row>
    <row r="90" spans="1:9" x14ac:dyDescent="0.25">
      <c r="A90" s="13"/>
      <c r="B90" s="14"/>
      <c r="C90" s="13"/>
      <c r="D90" s="13"/>
      <c r="E90" s="13"/>
      <c r="F90" s="13"/>
      <c r="G90" s="13"/>
      <c r="H90" s="13"/>
      <c r="I90" s="13"/>
    </row>
    <row r="91" spans="1:9" x14ac:dyDescent="0.25">
      <c r="A91" s="13" t="s">
        <v>111</v>
      </c>
      <c r="B91" s="14"/>
      <c r="C91" s="13"/>
      <c r="D91" s="13"/>
      <c r="E91" s="13"/>
      <c r="F91" s="13"/>
      <c r="G91" s="13"/>
      <c r="H91" s="13"/>
      <c r="I91" s="13"/>
    </row>
    <row r="92" spans="1:9" x14ac:dyDescent="0.25">
      <c r="A92" s="13"/>
      <c r="B92" s="14"/>
      <c r="C92" s="13"/>
      <c r="D92" s="13"/>
      <c r="E92" s="13"/>
      <c r="F92" s="13"/>
      <c r="G92" s="13"/>
      <c r="H92" s="13"/>
      <c r="I92" s="13"/>
    </row>
    <row r="93" spans="1:9" x14ac:dyDescent="0.25">
      <c r="A93" s="13"/>
      <c r="B93" s="14">
        <v>10</v>
      </c>
      <c r="C93" s="13"/>
      <c r="D93" s="13"/>
      <c r="E93" s="13"/>
      <c r="F93" s="13"/>
      <c r="G93" s="13"/>
      <c r="H93" s="13"/>
      <c r="I93" s="13"/>
    </row>
    <row r="94" spans="1:9" x14ac:dyDescent="0.25">
      <c r="A94" s="13"/>
      <c r="B94" s="14"/>
      <c r="C94" s="13"/>
      <c r="D94" s="13"/>
      <c r="E94" s="13"/>
      <c r="F94" s="13"/>
      <c r="G94" s="13"/>
      <c r="H94" s="13"/>
      <c r="I94" s="13"/>
    </row>
    <row r="95" spans="1:9" hidden="1" x14ac:dyDescent="0.25">
      <c r="A95" s="62" t="s">
        <v>112</v>
      </c>
      <c r="B95" s="63"/>
      <c r="C95" s="64">
        <v>1617</v>
      </c>
      <c r="D95" s="13"/>
      <c r="E95" s="13"/>
      <c r="F95" s="13"/>
      <c r="G95" s="13"/>
      <c r="H95" s="13"/>
      <c r="I95" s="13"/>
    </row>
    <row r="96" spans="1:9" hidden="1" x14ac:dyDescent="0.25">
      <c r="A96" s="65" t="s">
        <v>113</v>
      </c>
      <c r="B96" s="66"/>
      <c r="C96" s="67">
        <v>0</v>
      </c>
      <c r="D96" s="13"/>
      <c r="E96" s="13"/>
      <c r="F96" s="13"/>
      <c r="G96" s="13"/>
      <c r="H96" s="13"/>
      <c r="I96" s="13"/>
    </row>
    <row r="97" spans="1:3" hidden="1" x14ac:dyDescent="0.25">
      <c r="A97" s="65" t="s">
        <v>114</v>
      </c>
      <c r="B97" s="66"/>
      <c r="C97" s="68">
        <f>C95*C96</f>
        <v>0</v>
      </c>
    </row>
    <row r="98" spans="1:3" ht="15.75" hidden="1" thickBot="1" x14ac:dyDescent="0.3">
      <c r="A98" s="1" t="s">
        <v>115</v>
      </c>
      <c r="B98" s="69"/>
      <c r="C98" s="70">
        <f>C95+C97</f>
        <v>1617</v>
      </c>
    </row>
    <row r="99" spans="1:3" hidden="1" x14ac:dyDescent="0.25"/>
    <row r="100" spans="1:3" hidden="1" x14ac:dyDescent="0.25"/>
    <row r="101" spans="1:3" hidden="1" x14ac:dyDescent="0.25">
      <c r="A101" s="62" t="s">
        <v>112</v>
      </c>
      <c r="B101" s="63"/>
      <c r="C101" s="64">
        <v>1617</v>
      </c>
    </row>
    <row r="102" spans="1:3" hidden="1" x14ac:dyDescent="0.25">
      <c r="A102" s="65" t="s">
        <v>116</v>
      </c>
      <c r="B102" s="66"/>
      <c r="C102" s="67">
        <v>0</v>
      </c>
    </row>
    <row r="103" spans="1:3" hidden="1" x14ac:dyDescent="0.25">
      <c r="A103" s="65" t="s">
        <v>114</v>
      </c>
      <c r="B103" s="66"/>
      <c r="C103" s="68">
        <f>C101*C102</f>
        <v>0</v>
      </c>
    </row>
    <row r="104" spans="1:3" ht="15.75" hidden="1" thickBot="1" x14ac:dyDescent="0.3">
      <c r="A104" s="1" t="s">
        <v>115</v>
      </c>
      <c r="B104" s="69"/>
      <c r="C104" s="70">
        <f>C101+C103</f>
        <v>1617</v>
      </c>
    </row>
    <row r="105" spans="1:3" hidden="1" x14ac:dyDescent="0.25"/>
    <row r="106" spans="1:3" hidden="1" x14ac:dyDescent="0.25"/>
    <row r="107" spans="1:3" ht="15.75" hidden="1" thickBot="1" x14ac:dyDescent="0.3">
      <c r="A107" s="119" t="s">
        <v>117</v>
      </c>
      <c r="B107" s="120"/>
      <c r="C107" s="121"/>
    </row>
    <row r="108" spans="1:3" hidden="1" x14ac:dyDescent="0.25">
      <c r="A108" s="62" t="s">
        <v>118</v>
      </c>
      <c r="B108" s="63"/>
      <c r="C108" s="64">
        <v>1617</v>
      </c>
    </row>
    <row r="109" spans="1:3" hidden="1" x14ac:dyDescent="0.25">
      <c r="A109" s="65" t="s">
        <v>119</v>
      </c>
      <c r="B109" s="66"/>
      <c r="C109" s="67">
        <v>0</v>
      </c>
    </row>
    <row r="110" spans="1:3" hidden="1" x14ac:dyDescent="0.25">
      <c r="A110" s="65" t="s">
        <v>114</v>
      </c>
      <c r="B110" s="66"/>
      <c r="C110" s="68">
        <f>C108*C109</f>
        <v>0</v>
      </c>
    </row>
    <row r="111" spans="1:3" ht="15.75" hidden="1" thickBot="1" x14ac:dyDescent="0.3">
      <c r="A111" s="1" t="s">
        <v>115</v>
      </c>
      <c r="B111" s="69"/>
      <c r="C111" s="70">
        <f>C108+C110</f>
        <v>1617</v>
      </c>
    </row>
    <row r="112" spans="1:3" hidden="1" x14ac:dyDescent="0.25"/>
    <row r="113" spans="1:7" hidden="1" x14ac:dyDescent="0.25"/>
    <row r="114" spans="1:7" ht="16.5" hidden="1" thickBot="1" x14ac:dyDescent="0.3">
      <c r="A114" s="122" t="s">
        <v>120</v>
      </c>
      <c r="B114" s="123"/>
      <c r="C114" s="124"/>
    </row>
    <row r="115" spans="1:7" ht="15.75" hidden="1" x14ac:dyDescent="0.25">
      <c r="A115" s="71" t="s">
        <v>121</v>
      </c>
      <c r="B115" s="72"/>
      <c r="C115" s="73">
        <v>0</v>
      </c>
    </row>
    <row r="116" spans="1:7" ht="15.75" hidden="1" x14ac:dyDescent="0.25">
      <c r="A116" s="71" t="s">
        <v>122</v>
      </c>
      <c r="B116" s="72"/>
      <c r="C116" s="73">
        <v>0</v>
      </c>
    </row>
    <row r="117" spans="1:7" ht="16.5" hidden="1" thickBot="1" x14ac:dyDescent="0.3">
      <c r="A117" s="74" t="s">
        <v>0</v>
      </c>
      <c r="B117" s="75"/>
      <c r="C117" s="76">
        <f>SUM(C115:C116)</f>
        <v>0</v>
      </c>
    </row>
    <row r="118" spans="1:7" ht="15.75" hidden="1" x14ac:dyDescent="0.25">
      <c r="A118" s="77"/>
      <c r="B118" s="78"/>
    </row>
    <row r="119" spans="1:7" ht="15.75" hidden="1" x14ac:dyDescent="0.25">
      <c r="A119" s="77"/>
      <c r="B119" s="78"/>
    </row>
    <row r="120" spans="1:7" ht="16.5" hidden="1" thickBot="1" x14ac:dyDescent="0.3">
      <c r="A120" s="122" t="s">
        <v>120</v>
      </c>
      <c r="B120" s="123"/>
      <c r="C120" s="124"/>
    </row>
    <row r="121" spans="1:7" ht="15.75" hidden="1" x14ac:dyDescent="0.25">
      <c r="A121" s="71" t="s">
        <v>121</v>
      </c>
      <c r="B121" s="72"/>
      <c r="C121" s="73">
        <v>0</v>
      </c>
    </row>
    <row r="122" spans="1:7" ht="15.75" hidden="1" x14ac:dyDescent="0.25">
      <c r="A122" s="79" t="s">
        <v>123</v>
      </c>
      <c r="B122" s="72"/>
      <c r="C122" s="73">
        <v>0</v>
      </c>
    </row>
    <row r="123" spans="1:7" ht="16.5" hidden="1" thickBot="1" x14ac:dyDescent="0.3">
      <c r="A123" s="74" t="s">
        <v>0</v>
      </c>
      <c r="B123" s="75"/>
      <c r="C123" s="76">
        <f>SUM(C121:C122)</f>
        <v>0</v>
      </c>
    </row>
    <row r="124" spans="1:7" ht="15.75" thickBot="1" x14ac:dyDescent="0.3"/>
    <row r="125" spans="1:7" ht="16.5" thickBot="1" x14ac:dyDescent="0.3">
      <c r="A125" s="122" t="s">
        <v>124</v>
      </c>
      <c r="B125" s="123"/>
      <c r="C125" s="124"/>
      <c r="D125" s="122" t="s">
        <v>125</v>
      </c>
      <c r="E125" s="123"/>
      <c r="F125" s="123"/>
      <c r="G125" s="124"/>
    </row>
    <row r="126" spans="1:7" ht="15.75" x14ac:dyDescent="0.25">
      <c r="A126" s="80" t="s">
        <v>126</v>
      </c>
      <c r="B126" s="72">
        <v>0</v>
      </c>
      <c r="C126" s="81">
        <f>D57*1.1</f>
        <v>0</v>
      </c>
      <c r="D126" s="82">
        <v>0.1</v>
      </c>
      <c r="E126" s="83"/>
      <c r="F126" s="83">
        <f>C126*D126</f>
        <v>0</v>
      </c>
      <c r="G126" s="64">
        <f>C126+F126</f>
        <v>0</v>
      </c>
    </row>
    <row r="127" spans="1:7" ht="15.75" x14ac:dyDescent="0.25">
      <c r="A127" s="80" t="s">
        <v>127</v>
      </c>
      <c r="B127" s="72">
        <v>0</v>
      </c>
      <c r="C127" s="81">
        <f>D89*1.1</f>
        <v>0</v>
      </c>
      <c r="D127" s="84">
        <v>0.1</v>
      </c>
      <c r="E127" s="5"/>
      <c r="F127" s="5">
        <f>C127*D127</f>
        <v>0</v>
      </c>
      <c r="G127" s="85">
        <f>C127+F127</f>
        <v>0</v>
      </c>
    </row>
    <row r="128" spans="1:7" ht="15.75" x14ac:dyDescent="0.25">
      <c r="A128" s="80" t="s">
        <v>128</v>
      </c>
      <c r="B128" s="72">
        <v>0</v>
      </c>
      <c r="C128" s="81">
        <f>I89*1.1</f>
        <v>0</v>
      </c>
      <c r="D128" s="84">
        <v>0.1</v>
      </c>
      <c r="E128" s="5"/>
      <c r="F128" s="5">
        <f>C128*D128</f>
        <v>0</v>
      </c>
      <c r="G128" s="85">
        <f>C128+F128</f>
        <v>0</v>
      </c>
    </row>
    <row r="129" spans="1:7" ht="15.75" x14ac:dyDescent="0.25">
      <c r="A129" s="80" t="s">
        <v>129</v>
      </c>
      <c r="B129" s="72">
        <v>0</v>
      </c>
      <c r="C129" s="81">
        <v>1750</v>
      </c>
      <c r="D129" s="84">
        <v>0.12</v>
      </c>
      <c r="E129" s="5"/>
      <c r="F129" s="5"/>
      <c r="G129" s="85">
        <f>C129*1.1</f>
        <v>1925.0000000000002</v>
      </c>
    </row>
    <row r="130" spans="1:7" ht="15.75" x14ac:dyDescent="0.25">
      <c r="A130" s="80" t="s">
        <v>130</v>
      </c>
      <c r="B130" s="72">
        <v>0</v>
      </c>
      <c r="C130" s="81">
        <v>35</v>
      </c>
      <c r="D130" s="84">
        <v>0</v>
      </c>
      <c r="E130" s="5"/>
      <c r="F130" s="5"/>
      <c r="G130" s="85">
        <v>500</v>
      </c>
    </row>
    <row r="131" spans="1:7" ht="15.75" x14ac:dyDescent="0.25">
      <c r="A131" s="80" t="s">
        <v>160</v>
      </c>
      <c r="B131" s="72">
        <v>0</v>
      </c>
      <c r="C131" s="81">
        <v>10</v>
      </c>
      <c r="D131" s="84"/>
      <c r="E131" s="5"/>
      <c r="F131" s="5"/>
      <c r="G131" s="85">
        <f>C131</f>
        <v>10</v>
      </c>
    </row>
    <row r="132" spans="1:7" ht="16.5" thickBot="1" x14ac:dyDescent="0.3">
      <c r="A132" s="86" t="s">
        <v>131</v>
      </c>
      <c r="B132" s="87">
        <f>SUM(B126:B130)</f>
        <v>0</v>
      </c>
      <c r="C132" s="88">
        <f>SUM(C126:C131)</f>
        <v>1795</v>
      </c>
      <c r="D132" s="89"/>
      <c r="E132" s="90"/>
      <c r="F132" s="90"/>
      <c r="G132" s="2">
        <f>SUM(G126:G131)+H130</f>
        <v>2435</v>
      </c>
    </row>
    <row r="134" spans="1:7" x14ac:dyDescent="0.25">
      <c r="G134" s="3"/>
    </row>
    <row r="136" spans="1:7" x14ac:dyDescent="0.25">
      <c r="G136" s="3"/>
    </row>
    <row r="137" spans="1:7" x14ac:dyDescent="0.25">
      <c r="G137" s="4"/>
    </row>
    <row r="138" spans="1:7" x14ac:dyDescent="0.25">
      <c r="G138" s="3"/>
    </row>
    <row r="139" spans="1:7" x14ac:dyDescent="0.25">
      <c r="G139" s="4"/>
    </row>
  </sheetData>
  <mergeCells count="6">
    <mergeCell ref="A3:F4"/>
    <mergeCell ref="A107:C107"/>
    <mergeCell ref="A114:C114"/>
    <mergeCell ref="A120:C120"/>
    <mergeCell ref="A125:C125"/>
    <mergeCell ref="D125:G125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32"/>
  <sheetViews>
    <sheetView tabSelected="1" topLeftCell="A7" workbookViewId="0">
      <selection activeCell="I26" sqref="I26"/>
    </sheetView>
  </sheetViews>
  <sheetFormatPr baseColWidth="10" defaultRowHeight="15" x14ac:dyDescent="0.25"/>
  <cols>
    <col min="2" max="2" width="6.140625" customWidth="1"/>
    <col min="3" max="3" width="56" bestFit="1" customWidth="1"/>
    <col min="5" max="5" width="10.85546875" customWidth="1"/>
  </cols>
  <sheetData>
    <row r="4" spans="2:14" ht="33" customHeight="1" x14ac:dyDescent="0.25"/>
    <row r="5" spans="2:14" x14ac:dyDescent="0.25">
      <c r="J5" s="5"/>
      <c r="K5" s="5"/>
      <c r="L5" s="5"/>
      <c r="M5" s="5"/>
      <c r="N5" s="5"/>
    </row>
    <row r="6" spans="2:14" x14ac:dyDescent="0.25">
      <c r="J6" s="5"/>
      <c r="K6" s="5"/>
      <c r="L6" s="6"/>
      <c r="M6" s="5"/>
      <c r="N6" s="5"/>
    </row>
    <row r="7" spans="2:14" x14ac:dyDescent="0.25">
      <c r="J7" s="5"/>
      <c r="K7" s="5"/>
      <c r="L7" s="5"/>
      <c r="M7" s="5"/>
      <c r="N7" s="5"/>
    </row>
    <row r="8" spans="2:14" x14ac:dyDescent="0.25">
      <c r="J8" s="5"/>
      <c r="K8" s="5"/>
      <c r="L8" s="7"/>
      <c r="M8" s="5"/>
      <c r="N8" s="5"/>
    </row>
    <row r="9" spans="2:14" x14ac:dyDescent="0.25">
      <c r="J9" s="5"/>
      <c r="K9" s="5"/>
      <c r="L9" s="7"/>
      <c r="M9" s="5"/>
      <c r="N9" s="5"/>
    </row>
    <row r="10" spans="2:14" x14ac:dyDescent="0.25">
      <c r="B10" s="110" t="s">
        <v>4</v>
      </c>
      <c r="C10" s="111" t="s">
        <v>3</v>
      </c>
      <c r="D10" s="110" t="s">
        <v>2</v>
      </c>
      <c r="E10" s="112" t="s">
        <v>1</v>
      </c>
      <c r="J10" s="5"/>
      <c r="K10" s="5"/>
      <c r="L10" s="7"/>
      <c r="M10" s="5"/>
      <c r="N10" s="5"/>
    </row>
    <row r="11" spans="2:14" x14ac:dyDescent="0.25">
      <c r="B11" s="102">
        <v>1</v>
      </c>
      <c r="C11" s="116" t="s">
        <v>166</v>
      </c>
      <c r="D11" s="99">
        <v>25</v>
      </c>
      <c r="E11" s="103">
        <f>D11*B11</f>
        <v>25</v>
      </c>
      <c r="J11" s="5"/>
      <c r="K11" s="5"/>
      <c r="L11" s="8"/>
      <c r="M11" s="5"/>
      <c r="N11" s="5"/>
    </row>
    <row r="12" spans="2:14" x14ac:dyDescent="0.25">
      <c r="B12" s="117"/>
      <c r="C12" s="125" t="s">
        <v>167</v>
      </c>
      <c r="D12" s="99"/>
      <c r="E12" s="103"/>
      <c r="J12" s="5"/>
      <c r="K12" s="5"/>
      <c r="L12" s="8"/>
      <c r="M12" s="5"/>
      <c r="N12" s="5"/>
    </row>
    <row r="13" spans="2:14" x14ac:dyDescent="0.25">
      <c r="B13" s="117"/>
      <c r="C13" s="125" t="s">
        <v>168</v>
      </c>
      <c r="D13" s="99"/>
      <c r="E13" s="103"/>
      <c r="J13" s="5"/>
      <c r="K13" s="5"/>
      <c r="L13" s="5"/>
      <c r="M13" s="5"/>
      <c r="N13" s="5"/>
    </row>
    <row r="14" spans="2:14" x14ac:dyDescent="0.25">
      <c r="B14" s="117">
        <v>1</v>
      </c>
      <c r="C14" s="125" t="s">
        <v>169</v>
      </c>
      <c r="D14" s="99">
        <v>20</v>
      </c>
      <c r="E14" s="103">
        <f>D14*B14</f>
        <v>20</v>
      </c>
      <c r="J14" s="5"/>
      <c r="K14" s="5"/>
      <c r="L14" s="5"/>
      <c r="M14" s="5"/>
      <c r="N14" s="5"/>
    </row>
    <row r="15" spans="2:14" x14ac:dyDescent="0.25">
      <c r="B15" s="126"/>
      <c r="C15" s="127" t="s">
        <v>170</v>
      </c>
      <c r="D15" s="128"/>
      <c r="E15" s="109"/>
      <c r="J15" s="5"/>
      <c r="K15" s="5"/>
      <c r="L15" s="5"/>
      <c r="M15" s="5"/>
      <c r="N15" s="5"/>
    </row>
    <row r="16" spans="2:14" x14ac:dyDescent="0.25">
      <c r="B16" s="114"/>
      <c r="C16" s="115"/>
      <c r="D16" s="109" t="s">
        <v>163</v>
      </c>
      <c r="E16" s="109">
        <f>SUM(E11:E15)</f>
        <v>45</v>
      </c>
      <c r="J16" s="5"/>
      <c r="K16" s="5"/>
      <c r="L16" s="5"/>
      <c r="M16" s="5"/>
      <c r="N16" s="5"/>
    </row>
    <row r="17" spans="2:14" x14ac:dyDescent="0.25">
      <c r="B17" s="114"/>
      <c r="C17" s="115"/>
      <c r="D17" s="103" t="s">
        <v>164</v>
      </c>
      <c r="E17" s="109">
        <f>E16*0.13</f>
        <v>5.8500000000000005</v>
      </c>
      <c r="J17" s="5"/>
      <c r="K17" s="5"/>
      <c r="L17" s="5"/>
      <c r="M17" s="5"/>
      <c r="N17" s="5"/>
    </row>
    <row r="18" spans="2:14" x14ac:dyDescent="0.25">
      <c r="B18" s="100"/>
      <c r="C18" s="100"/>
      <c r="D18" s="101" t="s">
        <v>0</v>
      </c>
      <c r="E18" s="113">
        <f>SUM(E16:E17)</f>
        <v>50.85</v>
      </c>
      <c r="J18" s="5"/>
      <c r="K18" s="5"/>
      <c r="L18" s="5"/>
      <c r="M18" s="5"/>
      <c r="N18" s="5"/>
    </row>
    <row r="19" spans="2:14" x14ac:dyDescent="0.25">
      <c r="J19" s="5"/>
      <c r="K19" s="5"/>
      <c r="L19" s="5"/>
      <c r="M19" s="5"/>
      <c r="N19" s="5"/>
    </row>
    <row r="20" spans="2:14" x14ac:dyDescent="0.25">
      <c r="J20" s="5"/>
      <c r="K20" s="5"/>
      <c r="L20" s="5"/>
      <c r="M20" s="5"/>
      <c r="N20" s="5"/>
    </row>
    <row r="21" spans="2:14" x14ac:dyDescent="0.25">
      <c r="J21" s="5"/>
      <c r="K21" s="5"/>
      <c r="L21" s="5"/>
      <c r="M21" s="5"/>
      <c r="N21" s="5"/>
    </row>
    <row r="22" spans="2:14" x14ac:dyDescent="0.25">
      <c r="J22" s="5"/>
      <c r="K22" s="5"/>
      <c r="L22" s="5"/>
      <c r="M22" s="5"/>
      <c r="N22" s="5"/>
    </row>
    <row r="23" spans="2:14" x14ac:dyDescent="0.25">
      <c r="J23" s="5"/>
      <c r="K23" s="5"/>
      <c r="L23" s="5"/>
      <c r="M23" s="5"/>
      <c r="N23" s="5"/>
    </row>
    <row r="24" spans="2:14" x14ac:dyDescent="0.25">
      <c r="J24" s="5"/>
      <c r="K24" s="5"/>
      <c r="L24" s="5"/>
      <c r="M24" s="5"/>
      <c r="N24" s="5"/>
    </row>
    <row r="25" spans="2:14" x14ac:dyDescent="0.25">
      <c r="J25" s="5"/>
      <c r="K25" s="5"/>
      <c r="L25" s="5"/>
      <c r="M25" s="5"/>
      <c r="N25" s="5"/>
    </row>
    <row r="26" spans="2:14" x14ac:dyDescent="0.25">
      <c r="J26" s="5"/>
      <c r="K26" s="5"/>
      <c r="L26" s="5"/>
      <c r="M26" s="5"/>
      <c r="N26" s="5"/>
    </row>
    <row r="27" spans="2:14" x14ac:dyDescent="0.25">
      <c r="J27" s="5"/>
      <c r="K27" s="5"/>
      <c r="L27" s="5"/>
      <c r="M27" s="5"/>
      <c r="N27" s="5"/>
    </row>
    <row r="28" spans="2:14" x14ac:dyDescent="0.25">
      <c r="J28" s="5"/>
      <c r="K28" s="5"/>
      <c r="L28" s="5"/>
      <c r="M28" s="5"/>
      <c r="N28" s="5"/>
    </row>
    <row r="29" spans="2:14" x14ac:dyDescent="0.25">
      <c r="J29" s="5"/>
      <c r="K29" s="5"/>
      <c r="L29" s="5"/>
      <c r="M29" s="5"/>
      <c r="N29" s="5"/>
    </row>
    <row r="30" spans="2:14" x14ac:dyDescent="0.25">
      <c r="J30" s="5"/>
      <c r="K30" s="5"/>
      <c r="L30" s="5"/>
      <c r="M30" s="5"/>
      <c r="N30" s="5"/>
    </row>
    <row r="31" spans="2:14" x14ac:dyDescent="0.25">
      <c r="J31" s="5"/>
      <c r="K31" s="5"/>
      <c r="L31" s="5"/>
      <c r="M31" s="5"/>
      <c r="N31" s="5"/>
    </row>
    <row r="32" spans="2:14" x14ac:dyDescent="0.25">
      <c r="J32" s="5"/>
      <c r="K32" s="5"/>
      <c r="L32" s="5"/>
      <c r="M32" s="5"/>
      <c r="N32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2021-06-25T16:54:52Z</dcterms:modified>
</cp:coreProperties>
</file>